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\Desktop\"/>
    </mc:Choice>
  </mc:AlternateContent>
  <bookViews>
    <workbookView xWindow="-120" yWindow="-120" windowWidth="29040" windowHeight="15720" activeTab="3"/>
  </bookViews>
  <sheets>
    <sheet name="ППЮ" sheetId="182" r:id="rId1"/>
    <sheet name="CCN1 юн" sheetId="194" r:id="rId2"/>
    <sheet name="КПД" sheetId="189" r:id="rId3"/>
    <sheet name="ППД А дети" sheetId="192" r:id="rId4"/>
  </sheets>
  <definedNames>
    <definedName name="_xlnm.Print_Area" localSheetId="1">'CCN1 юн'!$A$1:$U$25</definedName>
    <definedName name="_xlnm.Print_Area" localSheetId="2">КПД!$A$1:$T$16</definedName>
    <definedName name="_xlnm.Print_Area" localSheetId="3">'ППД А дети'!$A$1:$V$27</definedName>
    <definedName name="_xlnm.Print_Area" localSheetId="0">ППЮ!$A$1:$U$29</definedName>
  </definedNames>
  <calcPr calcId="152511"/>
</workbook>
</file>

<file path=xl/calcChain.xml><?xml version="1.0" encoding="utf-8"?>
<calcChain xmlns="http://schemas.openxmlformats.org/spreadsheetml/2006/main">
  <c r="K12" i="182" l="1"/>
  <c r="L12" i="182"/>
  <c r="M12" i="182"/>
  <c r="N12" i="182"/>
  <c r="O12" i="182"/>
  <c r="P12" i="182"/>
  <c r="Q12" i="182"/>
  <c r="R12" i="182"/>
  <c r="S12" i="182"/>
  <c r="T12" i="182"/>
  <c r="L11" i="182"/>
  <c r="M11" i="182"/>
  <c r="N11" i="182"/>
  <c r="O11" i="182"/>
  <c r="P11" i="182"/>
  <c r="Q11" i="182"/>
  <c r="R11" i="182"/>
  <c r="S11" i="182"/>
  <c r="T11" i="182"/>
  <c r="K11" i="182"/>
  <c r="K24" i="182" l="1"/>
  <c r="K25" i="182" s="1"/>
  <c r="K26" i="182" s="1"/>
  <c r="K27" i="182" s="1"/>
  <c r="L24" i="182"/>
  <c r="L25" i="182" s="1"/>
  <c r="L26" i="182" s="1"/>
  <c r="L27" i="182" s="1"/>
  <c r="T24" i="182"/>
  <c r="T25" i="182" s="1"/>
  <c r="T26" i="182" s="1"/>
  <c r="T27" i="182" s="1"/>
  <c r="L23" i="182"/>
  <c r="M23" i="182"/>
  <c r="M24" i="182" s="1"/>
  <c r="M25" i="182" s="1"/>
  <c r="M26" i="182" s="1"/>
  <c r="M27" i="182" s="1"/>
  <c r="N23" i="182"/>
  <c r="N24" i="182" s="1"/>
  <c r="N25" i="182" s="1"/>
  <c r="N26" i="182" s="1"/>
  <c r="N27" i="182" s="1"/>
  <c r="O23" i="182"/>
  <c r="O24" i="182" s="1"/>
  <c r="O25" i="182" s="1"/>
  <c r="O26" i="182" s="1"/>
  <c r="O27" i="182" s="1"/>
  <c r="P23" i="182"/>
  <c r="P24" i="182" s="1"/>
  <c r="P25" i="182" s="1"/>
  <c r="P26" i="182" s="1"/>
  <c r="P27" i="182" s="1"/>
  <c r="S23" i="182"/>
  <c r="S24" i="182" s="1"/>
  <c r="S25" i="182" s="1"/>
  <c r="S26" i="182" s="1"/>
  <c r="S27" i="182" s="1"/>
  <c r="T23" i="182"/>
  <c r="K23" i="182"/>
  <c r="Q19" i="192" l="1"/>
  <c r="M19" i="192"/>
  <c r="N19" i="192" s="1"/>
  <c r="Q13" i="192"/>
  <c r="M13" i="192"/>
  <c r="N13" i="192" s="1"/>
  <c r="Q21" i="192"/>
  <c r="M21" i="192"/>
  <c r="N21" i="192" s="1"/>
  <c r="Q20" i="192"/>
  <c r="M20" i="192"/>
  <c r="N20" i="192" s="1"/>
  <c r="Q14" i="192"/>
  <c r="M14" i="192"/>
  <c r="N14" i="192" s="1"/>
  <c r="Q12" i="192"/>
  <c r="M12" i="192"/>
  <c r="N12" i="192" s="1"/>
  <c r="Q22" i="192"/>
  <c r="M22" i="192"/>
  <c r="N22" i="192" s="1"/>
  <c r="Q17" i="192"/>
  <c r="M17" i="192"/>
  <c r="N17" i="192" s="1"/>
  <c r="Q15" i="192"/>
  <c r="M15" i="192"/>
  <c r="N15" i="192" s="1"/>
  <c r="Q16" i="192"/>
  <c r="M16" i="192"/>
  <c r="N16" i="192" s="1"/>
  <c r="Q10" i="192"/>
  <c r="M10" i="192"/>
  <c r="N10" i="192" s="1"/>
  <c r="S22" i="194"/>
  <c r="O22" i="194"/>
  <c r="L22" i="194"/>
  <c r="I22" i="194"/>
  <c r="S21" i="194"/>
  <c r="O21" i="194"/>
  <c r="L21" i="194"/>
  <c r="I21" i="194"/>
  <c r="S20" i="194"/>
  <c r="O20" i="194"/>
  <c r="L20" i="194"/>
  <c r="I20" i="194"/>
  <c r="S19" i="194"/>
  <c r="O19" i="194"/>
  <c r="L19" i="194"/>
  <c r="I19" i="194"/>
  <c r="S18" i="194"/>
  <c r="O18" i="194"/>
  <c r="L18" i="194"/>
  <c r="I18" i="194"/>
  <c r="S17" i="194"/>
  <c r="O17" i="194"/>
  <c r="L17" i="194"/>
  <c r="I17" i="194"/>
  <c r="S16" i="194"/>
  <c r="O16" i="194"/>
  <c r="L16" i="194"/>
  <c r="I16" i="194"/>
  <c r="S15" i="194"/>
  <c r="O15" i="194"/>
  <c r="L15" i="194"/>
  <c r="I15" i="194"/>
  <c r="S14" i="194"/>
  <c r="O14" i="194"/>
  <c r="L14" i="194"/>
  <c r="I14" i="194"/>
  <c r="S13" i="194"/>
  <c r="O13" i="194"/>
  <c r="L13" i="194"/>
  <c r="I13" i="194"/>
  <c r="S12" i="194"/>
  <c r="O12" i="194"/>
  <c r="L12" i="194"/>
  <c r="I12" i="194"/>
  <c r="S11" i="194"/>
  <c r="O11" i="194"/>
  <c r="L11" i="194"/>
  <c r="I11" i="194"/>
  <c r="S10" i="194"/>
  <c r="O10" i="194"/>
  <c r="L10" i="194"/>
  <c r="I10" i="194"/>
  <c r="S9" i="194"/>
  <c r="O9" i="194"/>
  <c r="L9" i="194"/>
  <c r="I9" i="194"/>
  <c r="J9" i="194" s="1"/>
  <c r="T12" i="194" l="1"/>
  <c r="M14" i="194"/>
  <c r="J11" i="194"/>
  <c r="M11" i="194"/>
  <c r="T16" i="194"/>
  <c r="U16" i="192"/>
  <c r="U19" i="192"/>
  <c r="U13" i="192"/>
  <c r="U21" i="192"/>
  <c r="U20" i="192"/>
  <c r="U14" i="192"/>
  <c r="U12" i="192"/>
  <c r="U22" i="192"/>
  <c r="U17" i="192"/>
  <c r="U15" i="192"/>
  <c r="U10" i="192"/>
  <c r="J13" i="194"/>
  <c r="M13" i="194"/>
  <c r="P11" i="194"/>
  <c r="P18" i="194"/>
  <c r="M20" i="194"/>
  <c r="T15" i="194"/>
  <c r="T22" i="194"/>
  <c r="M15" i="194"/>
  <c r="J17" i="194"/>
  <c r="T20" i="194"/>
  <c r="P22" i="194"/>
  <c r="J22" i="194"/>
  <c r="P15" i="194"/>
  <c r="M10" i="194"/>
  <c r="J21" i="194"/>
  <c r="P10" i="194"/>
  <c r="M12" i="194"/>
  <c r="J16" i="194"/>
  <c r="M19" i="194"/>
  <c r="M21" i="194"/>
  <c r="J18" i="194"/>
  <c r="T11" i="194"/>
  <c r="M17" i="194"/>
  <c r="T18" i="194"/>
  <c r="J12" i="194"/>
  <c r="P17" i="194"/>
  <c r="J19" i="194"/>
  <c r="P12" i="194"/>
  <c r="T14" i="194"/>
  <c r="M16" i="194"/>
  <c r="T17" i="194"/>
  <c r="P19" i="194"/>
  <c r="P21" i="194"/>
  <c r="J10" i="194"/>
  <c r="J15" i="194"/>
  <c r="M9" i="194"/>
  <c r="P20" i="194"/>
  <c r="M22" i="194"/>
  <c r="P13" i="194"/>
  <c r="P14" i="194"/>
  <c r="T21" i="194"/>
  <c r="T19" i="194"/>
  <c r="P9" i="194"/>
  <c r="J14" i="194"/>
  <c r="P16" i="194"/>
  <c r="M18" i="194"/>
  <c r="T13" i="194"/>
  <c r="T9" i="194"/>
  <c r="J20" i="194"/>
  <c r="T10" i="194"/>
  <c r="Q18" i="192"/>
  <c r="M18" i="192"/>
  <c r="N18" i="192" s="1"/>
  <c r="Q11" i="192"/>
  <c r="M11" i="192"/>
  <c r="N11" i="192" s="1"/>
  <c r="P10" i="189"/>
  <c r="L10" i="189"/>
  <c r="M10" i="189" s="1"/>
  <c r="P13" i="189"/>
  <c r="L13" i="189"/>
  <c r="M13" i="189" s="1"/>
  <c r="P12" i="189"/>
  <c r="L12" i="189"/>
  <c r="M12" i="189" s="1"/>
  <c r="P14" i="189"/>
  <c r="L14" i="189"/>
  <c r="M14" i="189" s="1"/>
  <c r="P11" i="189"/>
  <c r="L11" i="189"/>
  <c r="M11" i="189" s="1"/>
  <c r="P9" i="189"/>
  <c r="L9" i="189"/>
  <c r="M9" i="189" s="1"/>
  <c r="A16" i="194" l="1"/>
  <c r="O18" i="192"/>
  <c r="A14" i="194"/>
  <c r="A17" i="194"/>
  <c r="O13" i="192"/>
  <c r="O19" i="192"/>
  <c r="O21" i="192"/>
  <c r="O14" i="192"/>
  <c r="O17" i="192"/>
  <c r="O22" i="192"/>
  <c r="O20" i="192"/>
  <c r="R19" i="192"/>
  <c r="R15" i="192"/>
  <c r="R20" i="192"/>
  <c r="R21" i="192"/>
  <c r="R13" i="192"/>
  <c r="R22" i="192"/>
  <c r="R12" i="192"/>
  <c r="O12" i="192"/>
  <c r="R17" i="192"/>
  <c r="R14" i="192"/>
  <c r="O15" i="192"/>
  <c r="R10" i="192"/>
  <c r="R16" i="192"/>
  <c r="O10" i="192"/>
  <c r="O16" i="192"/>
  <c r="A10" i="194"/>
  <c r="A18" i="194"/>
  <c r="A9" i="194"/>
  <c r="A20" i="194"/>
  <c r="A11" i="194"/>
  <c r="A13" i="194"/>
  <c r="A19" i="194"/>
  <c r="A22" i="194"/>
  <c r="A21" i="194"/>
  <c r="A15" i="194"/>
  <c r="A12" i="194"/>
  <c r="R18" i="192"/>
  <c r="R11" i="192"/>
  <c r="U18" i="192"/>
  <c r="U11" i="192"/>
  <c r="O11" i="192"/>
  <c r="T12" i="189"/>
  <c r="T13" i="189"/>
  <c r="T14" i="189"/>
  <c r="T10" i="189"/>
  <c r="T11" i="189"/>
  <c r="T9" i="189"/>
  <c r="A14" i="192" l="1"/>
  <c r="A15" i="192"/>
  <c r="A19" i="192"/>
  <c r="A13" i="192"/>
  <c r="A18" i="192"/>
  <c r="A21" i="192"/>
  <c r="A20" i="192"/>
  <c r="A12" i="192"/>
  <c r="A16" i="192"/>
  <c r="A22" i="192"/>
  <c r="A17" i="192"/>
  <c r="A11" i="192"/>
  <c r="A10" i="192"/>
  <c r="N12" i="189" l="1"/>
  <c r="N13" i="189"/>
  <c r="N14" i="189"/>
  <c r="N11" i="189"/>
  <c r="N9" i="189"/>
  <c r="N10" i="189"/>
  <c r="Q12" i="189"/>
  <c r="Q13" i="189"/>
  <c r="Q9" i="189"/>
  <c r="Q11" i="189"/>
  <c r="Q14" i="189"/>
  <c r="Q10" i="189"/>
  <c r="A10" i="189" l="1"/>
  <c r="A11" i="189"/>
  <c r="A9" i="189"/>
  <c r="A14" i="189"/>
  <c r="A13" i="189"/>
  <c r="A12" i="189"/>
</calcChain>
</file>

<file path=xl/sharedStrings.xml><?xml version="1.0" encoding="utf-8"?>
<sst xmlns="http://schemas.openxmlformats.org/spreadsheetml/2006/main" count="522" uniqueCount="232">
  <si>
    <t>ТЕХНИЧЕСКИЕ РЕЗУЛЬТАТЫ</t>
  </si>
  <si>
    <t>Место</t>
  </si>
  <si>
    <t>Разряд, звание</t>
  </si>
  <si>
    <t>г.р.</t>
  </si>
  <si>
    <t>Рег. №</t>
  </si>
  <si>
    <t>Лошадь</t>
  </si>
  <si>
    <t>Кличка, г.р., выс. в холке, пол, масть, порода, происхождение</t>
  </si>
  <si>
    <t>Рег. № ФКСР</t>
  </si>
  <si>
    <t>Владелец</t>
  </si>
  <si>
    <t>Главный судья</t>
  </si>
  <si>
    <t>Главный секретарь</t>
  </si>
  <si>
    <t>Общее впечатление</t>
  </si>
  <si>
    <t>Регион, команда (клуб)</t>
  </si>
  <si>
    <t>М.И. Суханова, 1К (Москва)</t>
  </si>
  <si>
    <t>Фамилия, Имя, год рождения</t>
  </si>
  <si>
    <t>Оценки</t>
  </si>
  <si>
    <t>C</t>
  </si>
  <si>
    <t>Ошибки в схеме</t>
  </si>
  <si>
    <t>Прочие ошибки</t>
  </si>
  <si>
    <t>Сред. %</t>
  </si>
  <si>
    <t>Вып.
Норм.</t>
  </si>
  <si>
    <t>Посадка</t>
  </si>
  <si>
    <t>Средства управления</t>
  </si>
  <si>
    <t>Точность</t>
  </si>
  <si>
    <t>балл</t>
  </si>
  <si>
    <t>%</t>
  </si>
  <si>
    <t>Сумма баллов</t>
  </si>
  <si>
    <t>H</t>
  </si>
  <si>
    <t>"Предварительный приз. Юноши"</t>
  </si>
  <si>
    <t>B
качество</t>
  </si>
  <si>
    <t>C
техника</t>
  </si>
  <si>
    <t>"Предварительный приз А. Дети"</t>
  </si>
  <si>
    <t>"Командный приз. Дети"</t>
  </si>
  <si>
    <t>ОУСЦ «Планерная», Московская обл., г. Химки, мкрн. Планерная, вл.1</t>
  </si>
  <si>
    <t>M</t>
  </si>
  <si>
    <t>С.Н. Цветаева, ВК (Москва)</t>
  </si>
  <si>
    <t>Судьи: H - Ю.Ю. Бородина, 1К (Москва); C - С.Н. Цветаева, ВК (Москва); M - Е.В. Путилина, ВК (Москва)</t>
  </si>
  <si>
    <t>"Манежная езда CCN1*"</t>
  </si>
  <si>
    <t>КМС</t>
  </si>
  <si>
    <t>б/р</t>
  </si>
  <si>
    <t>029800</t>
  </si>
  <si>
    <t>II</t>
  </si>
  <si>
    <t>006509</t>
  </si>
  <si>
    <t>СШОР "Юность Москвы Планерная"
Москва</t>
  </si>
  <si>
    <t>I</t>
  </si>
  <si>
    <t>ООО "ОУСЦ "Планерная"</t>
  </si>
  <si>
    <r>
      <rPr>
        <b/>
        <sz val="11"/>
        <color theme="1"/>
        <rFont val="Tahoma"/>
        <family val="2"/>
        <charset val="204"/>
      </rPr>
      <t>БАБИЙ</t>
    </r>
    <r>
      <rPr>
        <sz val="11"/>
        <color theme="1"/>
        <rFont val="Tahoma"/>
        <family val="2"/>
        <charset val="204"/>
      </rPr>
      <t xml:space="preserve">
Мария Анатольевна, 09.04.2009</t>
    </r>
  </si>
  <si>
    <t>101209</t>
  </si>
  <si>
    <r>
      <rPr>
        <b/>
        <sz val="11"/>
        <color theme="1"/>
        <rFont val="Tahoma"/>
        <family val="2"/>
        <charset val="204"/>
      </rPr>
      <t>РОМАНС-06</t>
    </r>
    <r>
      <rPr>
        <sz val="11"/>
        <color theme="1"/>
        <rFont val="Tahoma"/>
        <family val="2"/>
        <charset val="204"/>
      </rPr>
      <t>, мерин, гн. полукр., Россия</t>
    </r>
  </si>
  <si>
    <t>013554</t>
  </si>
  <si>
    <t>045210</t>
  </si>
  <si>
    <r>
      <rPr>
        <b/>
        <sz val="11"/>
        <color theme="1"/>
        <rFont val="Tahoma"/>
        <family val="2"/>
        <charset val="204"/>
      </rPr>
      <t>ИРИДИЯ-15</t>
    </r>
    <r>
      <rPr>
        <sz val="11"/>
        <color theme="1"/>
        <rFont val="Tahoma"/>
        <family val="2"/>
        <charset val="204"/>
      </rPr>
      <t>, кобыла, рыж. полукр., Иван Крылов, Россия</t>
    </r>
  </si>
  <si>
    <t>02848</t>
  </si>
  <si>
    <t>042611</t>
  </si>
  <si>
    <r>
      <rPr>
        <b/>
        <sz val="11"/>
        <color theme="1"/>
        <rFont val="Tahoma"/>
        <family val="2"/>
        <charset val="204"/>
      </rPr>
      <t>КАРТАХЕНА-10</t>
    </r>
    <r>
      <rPr>
        <sz val="11"/>
        <color theme="1"/>
        <rFont val="Tahoma"/>
        <family val="2"/>
        <charset val="204"/>
      </rPr>
      <t>, кобыла, гн. ганн., Коринф, Россия</t>
    </r>
  </si>
  <si>
    <t>010603</t>
  </si>
  <si>
    <t>Янович П.В.</t>
  </si>
  <si>
    <r>
      <rPr>
        <b/>
        <sz val="11"/>
        <color theme="1"/>
        <rFont val="Tahoma"/>
        <family val="2"/>
        <charset val="204"/>
      </rPr>
      <t>СЫЧЕВА</t>
    </r>
    <r>
      <rPr>
        <sz val="11"/>
        <color theme="1"/>
        <rFont val="Tahoma"/>
        <family val="2"/>
        <charset val="204"/>
      </rPr>
      <t xml:space="preserve">
Ангелина Олеговна, 10.10.2010</t>
    </r>
  </si>
  <si>
    <t>025210</t>
  </si>
  <si>
    <r>
      <rPr>
        <b/>
        <sz val="11"/>
        <color theme="1"/>
        <rFont val="Tahoma"/>
        <family val="2"/>
        <charset val="204"/>
      </rPr>
      <t>РОБЕРТА-17</t>
    </r>
    <r>
      <rPr>
        <sz val="11"/>
        <color theme="1"/>
        <rFont val="Tahoma"/>
        <family val="2"/>
        <charset val="204"/>
      </rPr>
      <t>, кобыла, т.-рыж. буд., Ромул 14, Россия</t>
    </r>
  </si>
  <si>
    <t>034551</t>
  </si>
  <si>
    <t>СШОР Юность Москвы по конному спорту отделение Планерная
Москва</t>
  </si>
  <si>
    <r>
      <rPr>
        <b/>
        <sz val="11"/>
        <color theme="1"/>
        <rFont val="Tahoma"/>
        <family val="2"/>
        <charset val="204"/>
      </rPr>
      <t>КИСЕЛЕВА</t>
    </r>
    <r>
      <rPr>
        <sz val="11"/>
        <color theme="1"/>
        <rFont val="Tahoma"/>
        <family val="2"/>
        <charset val="204"/>
      </rPr>
      <t xml:space="preserve">
Варвара Максимовна, 08.01.2009</t>
    </r>
  </si>
  <si>
    <t>002409</t>
  </si>
  <si>
    <r>
      <rPr>
        <b/>
        <sz val="11"/>
        <color theme="1"/>
        <rFont val="Tahoma"/>
        <family val="2"/>
        <charset val="204"/>
      </rPr>
      <t>МУРАВЬЕВА</t>
    </r>
    <r>
      <rPr>
        <sz val="11"/>
        <color theme="1"/>
        <rFont val="Tahoma"/>
        <family val="2"/>
        <charset val="204"/>
      </rPr>
      <t xml:space="preserve">
Анастасия Станиславовна, 2008</t>
    </r>
  </si>
  <si>
    <t>006508</t>
  </si>
  <si>
    <r>
      <rPr>
        <b/>
        <sz val="11"/>
        <color theme="1"/>
        <rFont val="Tahoma"/>
        <family val="2"/>
        <charset val="204"/>
      </rPr>
      <t>ЛАМБАДА-17</t>
    </r>
    <r>
      <rPr>
        <sz val="11"/>
        <color theme="1"/>
        <rFont val="Tahoma"/>
        <family val="2"/>
        <charset val="204"/>
      </rPr>
      <t>, кобыла, рыж., Лонгави, Россия</t>
    </r>
  </si>
  <si>
    <t>034522</t>
  </si>
  <si>
    <r>
      <rPr>
        <b/>
        <sz val="11"/>
        <color theme="1"/>
        <rFont val="Tahoma"/>
        <family val="2"/>
        <charset val="204"/>
      </rPr>
      <t>БАРАНОВА</t>
    </r>
    <r>
      <rPr>
        <sz val="11"/>
        <color theme="1"/>
        <rFont val="Tahoma"/>
        <family val="2"/>
        <charset val="204"/>
      </rPr>
      <t xml:space="preserve">
Мария Александровна, 28.05.2010</t>
    </r>
  </si>
  <si>
    <t>I
юн</t>
  </si>
  <si>
    <t>075610</t>
  </si>
  <si>
    <r>
      <rPr>
        <b/>
        <sz val="11"/>
        <color theme="1"/>
        <rFont val="Tahoma"/>
        <family val="2"/>
        <charset val="204"/>
      </rPr>
      <t>КАЛИМЕРА-18</t>
    </r>
    <r>
      <rPr>
        <sz val="11"/>
        <color theme="1"/>
        <rFont val="Tahoma"/>
        <family val="2"/>
        <charset val="204"/>
      </rPr>
      <t>, кобыла, вор. нем.спорт., Кронпринц Стар, Россия</t>
    </r>
  </si>
  <si>
    <t>028941</t>
  </si>
  <si>
    <r>
      <rPr>
        <b/>
        <sz val="11"/>
        <color theme="1"/>
        <rFont val="Tahoma"/>
        <family val="2"/>
        <charset val="204"/>
      </rPr>
      <t>ГУЩИНА</t>
    </r>
    <r>
      <rPr>
        <sz val="11"/>
        <color theme="1"/>
        <rFont val="Tahoma"/>
        <family val="2"/>
        <charset val="204"/>
      </rPr>
      <t xml:space="preserve">
Анастасия Павловна, 04.02.2008</t>
    </r>
  </si>
  <si>
    <t>118008</t>
  </si>
  <si>
    <r>
      <rPr>
        <b/>
        <sz val="11"/>
        <color theme="1"/>
        <rFont val="Tahoma"/>
        <family val="2"/>
        <charset val="204"/>
      </rPr>
      <t>ЛАЙНЕР-12</t>
    </r>
    <r>
      <rPr>
        <sz val="11"/>
        <color theme="1"/>
        <rFont val="Tahoma"/>
        <family val="2"/>
        <charset val="204"/>
      </rPr>
      <t>, жеребец, рыж. полукр., Ле Жоли, Россия</t>
    </r>
  </si>
  <si>
    <t>018011</t>
  </si>
  <si>
    <r>
      <rPr>
        <b/>
        <sz val="11"/>
        <color theme="1"/>
        <rFont val="Tahoma"/>
        <family val="2"/>
        <charset val="204"/>
      </rPr>
      <t>МАТВЕЕВА</t>
    </r>
    <r>
      <rPr>
        <sz val="11"/>
        <color theme="1"/>
        <rFont val="Tahoma"/>
        <family val="2"/>
        <charset val="204"/>
      </rPr>
      <t xml:space="preserve">
Матрона Александровна, 19.10.2010</t>
    </r>
  </si>
  <si>
    <t>075910</t>
  </si>
  <si>
    <r>
      <rPr>
        <b/>
        <sz val="11"/>
        <color theme="1"/>
        <rFont val="Tahoma"/>
        <family val="2"/>
        <charset val="204"/>
      </rPr>
      <t>БАРХАТ-13</t>
    </r>
    <r>
      <rPr>
        <sz val="11"/>
        <color theme="1"/>
        <rFont val="Tahoma"/>
        <family val="2"/>
        <charset val="204"/>
      </rPr>
      <t>, жеребец, рыж. донск., Бруч, Россия</t>
    </r>
  </si>
  <si>
    <t>024862</t>
  </si>
  <si>
    <r>
      <rPr>
        <b/>
        <sz val="11"/>
        <color theme="1"/>
        <rFont val="Tahoma"/>
        <family val="2"/>
        <charset val="204"/>
      </rPr>
      <t>ПОЛЕТАЕВА</t>
    </r>
    <r>
      <rPr>
        <sz val="11"/>
        <color theme="1"/>
        <rFont val="Tahoma"/>
        <family val="2"/>
        <charset val="204"/>
      </rPr>
      <t xml:space="preserve">
Полина Михайловна, 15.02.2009</t>
    </r>
  </si>
  <si>
    <r>
      <rPr>
        <b/>
        <sz val="11"/>
        <color theme="1"/>
        <rFont val="Tahoma"/>
        <family val="2"/>
        <charset val="204"/>
      </rPr>
      <t>БРАБУС-20</t>
    </r>
    <r>
      <rPr>
        <sz val="11"/>
        <color theme="1"/>
        <rFont val="Tahoma"/>
        <family val="2"/>
        <charset val="204"/>
      </rPr>
      <t>, мерин, сер. полукр., Россия</t>
    </r>
  </si>
  <si>
    <t>030287</t>
  </si>
  <si>
    <r>
      <rPr>
        <b/>
        <sz val="11"/>
        <color theme="1"/>
        <rFont val="Tahoma"/>
        <family val="2"/>
        <charset val="204"/>
      </rPr>
      <t>ЛАВРОВА</t>
    </r>
    <r>
      <rPr>
        <sz val="11"/>
        <color theme="1"/>
        <rFont val="Tahoma"/>
        <family val="2"/>
        <charset val="204"/>
      </rPr>
      <t xml:space="preserve">
Вероника Алексеевна, 03.11.2009</t>
    </r>
  </si>
  <si>
    <t>034109</t>
  </si>
  <si>
    <r>
      <rPr>
        <b/>
        <sz val="11"/>
        <color theme="1"/>
        <rFont val="Tahoma"/>
        <family val="2"/>
        <charset val="204"/>
      </rPr>
      <t>ДОБРЫНЯ-18</t>
    </r>
    <r>
      <rPr>
        <sz val="11"/>
        <color theme="1"/>
        <rFont val="Tahoma"/>
        <family val="2"/>
        <charset val="204"/>
      </rPr>
      <t>, мерин, вор. полукр., Далгер, Россия</t>
    </r>
  </si>
  <si>
    <t>030288</t>
  </si>
  <si>
    <r>
      <rPr>
        <b/>
        <sz val="11"/>
        <color theme="1"/>
        <rFont val="Tahoma"/>
        <family val="2"/>
        <charset val="204"/>
      </rPr>
      <t>ДЕ ФЛЕР</t>
    </r>
    <r>
      <rPr>
        <sz val="11"/>
        <color theme="1"/>
        <rFont val="Tahoma"/>
        <family val="2"/>
        <charset val="204"/>
      </rPr>
      <t>, кобыла, сер.</t>
    </r>
  </si>
  <si>
    <r>
      <rPr>
        <b/>
        <sz val="11"/>
        <color theme="1"/>
        <rFont val="Tahoma"/>
        <family val="2"/>
        <charset val="204"/>
      </rPr>
      <t>КЛИМОВИЧ</t>
    </r>
    <r>
      <rPr>
        <sz val="11"/>
        <color theme="1"/>
        <rFont val="Tahoma"/>
        <family val="2"/>
        <charset val="204"/>
      </rPr>
      <t xml:space="preserve">
Ксения Викторовна, 06.01.2009</t>
    </r>
  </si>
  <si>
    <t>097009</t>
  </si>
  <si>
    <r>
      <rPr>
        <b/>
        <sz val="11"/>
        <color theme="1"/>
        <rFont val="Tahoma"/>
        <family val="2"/>
        <charset val="204"/>
      </rPr>
      <t>ЛИГАТУРА-16</t>
    </r>
    <r>
      <rPr>
        <sz val="11"/>
        <color theme="1"/>
        <rFont val="Tahoma"/>
        <family val="2"/>
        <charset val="204"/>
      </rPr>
      <t>, кобыла, гн. буд., Лонгави ХХ, Россия</t>
    </r>
  </si>
  <si>
    <t>025932</t>
  </si>
  <si>
    <r>
      <rPr>
        <b/>
        <sz val="11"/>
        <color theme="1"/>
        <rFont val="Tahoma"/>
        <family val="2"/>
        <charset val="204"/>
      </rPr>
      <t>СТУЛЬБО</t>
    </r>
    <r>
      <rPr>
        <sz val="11"/>
        <color theme="1"/>
        <rFont val="Tahoma"/>
        <family val="2"/>
        <charset val="204"/>
      </rPr>
      <t xml:space="preserve">
Анна Геннадьевна, 03.02.2009</t>
    </r>
  </si>
  <si>
    <t>026009</t>
  </si>
  <si>
    <r>
      <rPr>
        <b/>
        <sz val="11"/>
        <color theme="1"/>
        <rFont val="Tahoma"/>
        <family val="2"/>
        <charset val="204"/>
      </rPr>
      <t>ИШТВАН 20-17</t>
    </r>
    <r>
      <rPr>
        <sz val="11"/>
        <color theme="1"/>
        <rFont val="Tahoma"/>
        <family val="2"/>
        <charset val="204"/>
      </rPr>
      <t>, жеребец, зол.-рыж. буд., Инжир 27, Россия</t>
    </r>
  </si>
  <si>
    <t>028940</t>
  </si>
  <si>
    <r>
      <rPr>
        <b/>
        <sz val="11"/>
        <color theme="1"/>
        <rFont val="Tahoma"/>
        <family val="2"/>
        <charset val="204"/>
      </rPr>
      <t>ВОРОБЬЕВА</t>
    </r>
    <r>
      <rPr>
        <sz val="11"/>
        <color theme="1"/>
        <rFont val="Tahoma"/>
        <family val="2"/>
        <charset val="204"/>
      </rPr>
      <t xml:space="preserve">
Вероника Алексеевна, 15.08.2012</t>
    </r>
  </si>
  <si>
    <t>035912</t>
  </si>
  <si>
    <r>
      <rPr>
        <b/>
        <sz val="11"/>
        <color theme="1"/>
        <rFont val="Tahoma"/>
        <family val="2"/>
        <charset val="204"/>
      </rPr>
      <t>ВЕСТЕРЛИ-13</t>
    </r>
    <r>
      <rPr>
        <sz val="11"/>
        <color theme="1"/>
        <rFont val="Tahoma"/>
        <family val="2"/>
        <charset val="204"/>
      </rPr>
      <t>, кобыла, гн. полукр., Паваротти, Россия</t>
    </r>
  </si>
  <si>
    <t>018010</t>
  </si>
  <si>
    <r>
      <rPr>
        <b/>
        <sz val="11"/>
        <color theme="1"/>
        <rFont val="Tahoma"/>
        <family val="2"/>
        <charset val="204"/>
      </rPr>
      <t>РЫБКИНА</t>
    </r>
    <r>
      <rPr>
        <sz val="11"/>
        <color theme="1"/>
        <rFont val="Tahoma"/>
        <family val="2"/>
        <charset val="204"/>
      </rPr>
      <t xml:space="preserve">
Елизавета Алексеевна, 10.05.2009</t>
    </r>
  </si>
  <si>
    <t>064809</t>
  </si>
  <si>
    <r>
      <rPr>
        <b/>
        <sz val="11"/>
        <color theme="1"/>
        <rFont val="Tahoma"/>
        <family val="2"/>
        <charset val="204"/>
      </rPr>
      <t>ДЕПЕША-08</t>
    </r>
    <r>
      <rPr>
        <sz val="11"/>
        <color theme="1"/>
        <rFont val="Tahoma"/>
        <family val="2"/>
        <charset val="204"/>
      </rPr>
      <t>, кобыла, сер. орлов.рыс., Пиркофен, Россия</t>
    </r>
  </si>
  <si>
    <t>012300</t>
  </si>
  <si>
    <r>
      <rPr>
        <b/>
        <sz val="11"/>
        <color theme="1"/>
        <rFont val="Tahoma"/>
        <family val="2"/>
        <charset val="204"/>
      </rPr>
      <t>КУЛЮХИНА</t>
    </r>
    <r>
      <rPr>
        <sz val="11"/>
        <color theme="1"/>
        <rFont val="Tahoma"/>
        <family val="2"/>
        <charset val="204"/>
      </rPr>
      <t xml:space="preserve">
Анастасия Валерьевна, 11.06.2010</t>
    </r>
  </si>
  <si>
    <t>III</t>
  </si>
  <si>
    <t>076610</t>
  </si>
  <si>
    <r>
      <rPr>
        <b/>
        <sz val="11"/>
        <color theme="1"/>
        <rFont val="Tahoma"/>
        <family val="2"/>
        <charset val="204"/>
      </rPr>
      <t>ПРОВАНС-08</t>
    </r>
    <r>
      <rPr>
        <sz val="11"/>
        <color theme="1"/>
        <rFont val="Tahoma"/>
        <family val="2"/>
        <charset val="204"/>
      </rPr>
      <t>, мерин, вор.-пег. полукр., Россия</t>
    </r>
  </si>
  <si>
    <t>024850</t>
  </si>
  <si>
    <t>II
юн</t>
  </si>
  <si>
    <r>
      <rPr>
        <b/>
        <sz val="11"/>
        <color theme="1"/>
        <rFont val="Tahoma"/>
        <family val="2"/>
        <charset val="204"/>
      </rPr>
      <t>ИВНЯК-16</t>
    </r>
    <r>
      <rPr>
        <sz val="11"/>
        <color theme="1"/>
        <rFont val="Tahoma"/>
        <family val="2"/>
        <charset val="204"/>
      </rPr>
      <t>, мерин, рыж. буд., Идальго, Россия</t>
    </r>
  </si>
  <si>
    <t>024861</t>
  </si>
  <si>
    <t>017046</t>
  </si>
  <si>
    <t>Новосадова О.В.</t>
  </si>
  <si>
    <t>101009</t>
  </si>
  <si>
    <t>034556</t>
  </si>
  <si>
    <r>
      <rPr>
        <b/>
        <sz val="11"/>
        <color theme="1"/>
        <rFont val="Tahoma"/>
        <family val="2"/>
        <charset val="204"/>
      </rPr>
      <t>КОРОЛЕВА</t>
    </r>
    <r>
      <rPr>
        <sz val="11"/>
        <color theme="1"/>
        <rFont val="Tahoma"/>
        <family val="2"/>
        <charset val="204"/>
      </rPr>
      <t xml:space="preserve">
Юлия Всеволодовна, 10.08.2010</t>
    </r>
  </si>
  <si>
    <t>066010</t>
  </si>
  <si>
    <r>
      <rPr>
        <b/>
        <sz val="11"/>
        <color theme="1"/>
        <rFont val="Tahoma"/>
        <family val="2"/>
        <charset val="204"/>
      </rPr>
      <t>ДУГЛАС-18</t>
    </r>
    <r>
      <rPr>
        <sz val="11"/>
        <color theme="1"/>
        <rFont val="Tahoma"/>
        <family val="2"/>
        <charset val="204"/>
      </rPr>
      <t>, мерин, гн., Россия</t>
    </r>
  </si>
  <si>
    <t>034819</t>
  </si>
  <si>
    <r>
      <rPr>
        <b/>
        <sz val="11"/>
        <color theme="1"/>
        <rFont val="Tahoma"/>
        <family val="2"/>
        <charset val="204"/>
      </rPr>
      <t>РЕМИКС 18-15</t>
    </r>
    <r>
      <rPr>
        <sz val="11"/>
        <color theme="1"/>
        <rFont val="Tahoma"/>
        <family val="2"/>
        <charset val="204"/>
      </rPr>
      <t>, мерин, рыж. буд., Рис, Россия</t>
    </r>
  </si>
  <si>
    <t>036133</t>
  </si>
  <si>
    <t>мальчики и девочки (10-14 лет)</t>
  </si>
  <si>
    <r>
      <rPr>
        <b/>
        <sz val="11"/>
        <color theme="1"/>
        <rFont val="Tahoma"/>
        <family val="2"/>
        <charset val="204"/>
      </rPr>
      <t>БАРЕЛЬЕФ-15</t>
    </r>
    <r>
      <rPr>
        <sz val="11"/>
        <color theme="1"/>
        <rFont val="Tahoma"/>
        <family val="2"/>
        <charset val="204"/>
      </rPr>
      <t>, мерин, рыж. буд., Бобслей 2, Россия</t>
    </r>
  </si>
  <si>
    <t>023648</t>
  </si>
  <si>
    <t>Судьи: C - Ю.Ю. Бородина, 1К (Москва); B - Е.В. Путилина, ВК (Москва); С.Н. Цветаева, ВК (Московская область)</t>
  </si>
  <si>
    <t>034822</t>
  </si>
  <si>
    <t>212913</t>
  </si>
  <si>
    <t>034417</t>
  </si>
  <si>
    <t>016912</t>
  </si>
  <si>
    <r>
      <rPr>
        <b/>
        <sz val="11"/>
        <color theme="1"/>
        <rFont val="Tahoma"/>
        <family val="2"/>
        <charset val="204"/>
      </rPr>
      <t>ЖИХАРЕВА</t>
    </r>
    <r>
      <rPr>
        <sz val="11"/>
        <color theme="1"/>
        <rFont val="Tahoma"/>
        <family val="2"/>
        <charset val="204"/>
      </rPr>
      <t xml:space="preserve">
Мария Сергеевна, 01.03.2013</t>
    </r>
  </si>
  <si>
    <r>
      <rPr>
        <b/>
        <sz val="11"/>
        <color theme="1"/>
        <rFont val="Tahoma"/>
        <family val="2"/>
        <charset val="204"/>
      </rPr>
      <t>АВАТАР 10-17</t>
    </r>
    <r>
      <rPr>
        <sz val="11"/>
        <color theme="1"/>
        <rFont val="Tahoma"/>
        <family val="2"/>
        <charset val="204"/>
      </rPr>
      <t>, мерин, св.-зол.-бур. буд., Адмирал 3, Россия</t>
    </r>
  </si>
  <si>
    <t>034243</t>
  </si>
  <si>
    <r>
      <rPr>
        <b/>
        <sz val="11"/>
        <color theme="1"/>
        <rFont val="Tahoma"/>
        <family val="2"/>
        <charset val="204"/>
      </rPr>
      <t>КАРАБАНОВА</t>
    </r>
    <r>
      <rPr>
        <sz val="11"/>
        <color theme="1"/>
        <rFont val="Tahoma"/>
        <family val="2"/>
        <charset val="204"/>
      </rPr>
      <t xml:space="preserve">
Софья Андреевна, 12.06.2009</t>
    </r>
  </si>
  <si>
    <t>024609</t>
  </si>
  <si>
    <r>
      <rPr>
        <b/>
        <sz val="11"/>
        <color theme="1"/>
        <rFont val="Tahoma"/>
        <family val="2"/>
        <charset val="204"/>
      </rPr>
      <t>ГРОМ I-15</t>
    </r>
    <r>
      <rPr>
        <sz val="11"/>
        <color theme="1"/>
        <rFont val="Tahoma"/>
        <family val="2"/>
        <charset val="204"/>
      </rPr>
      <t>, мерин, сол. полукр., Россия</t>
    </r>
  </si>
  <si>
    <t>028946</t>
  </si>
  <si>
    <t>III
юн</t>
  </si>
  <si>
    <r>
      <rPr>
        <b/>
        <sz val="11"/>
        <color theme="1"/>
        <rFont val="Tahoma"/>
        <family val="2"/>
        <charset val="204"/>
      </rPr>
      <t>ФИЛИПЕНКО</t>
    </r>
    <r>
      <rPr>
        <sz val="11"/>
        <color theme="1"/>
        <rFont val="Tahoma"/>
        <family val="2"/>
        <charset val="204"/>
      </rPr>
      <t xml:space="preserve">
Анна Дмитриевна, 05.05.2014</t>
    </r>
  </si>
  <si>
    <r>
      <rPr>
        <b/>
        <sz val="11"/>
        <color theme="1"/>
        <rFont val="Tahoma"/>
        <family val="2"/>
        <charset val="204"/>
      </rPr>
      <t>ЛОГАС-19</t>
    </r>
    <r>
      <rPr>
        <sz val="11"/>
        <color theme="1"/>
        <rFont val="Tahoma"/>
        <family val="2"/>
        <charset val="204"/>
      </rPr>
      <t>, мерин, гн., Россия</t>
    </r>
  </si>
  <si>
    <t>036130</t>
  </si>
  <si>
    <t>029810</t>
  </si>
  <si>
    <r>
      <rPr>
        <b/>
        <sz val="11"/>
        <color theme="1"/>
        <rFont val="Tahoma"/>
        <family val="2"/>
        <charset val="204"/>
      </rPr>
      <t>САВЕЛЬЕВА</t>
    </r>
    <r>
      <rPr>
        <sz val="11"/>
        <color theme="1"/>
        <rFont val="Tahoma"/>
        <family val="2"/>
        <charset val="204"/>
      </rPr>
      <t xml:space="preserve">
Екатерина Игоревна, 08.10.2012</t>
    </r>
  </si>
  <si>
    <t>038312</t>
  </si>
  <si>
    <r>
      <rPr>
        <b/>
        <sz val="11"/>
        <color theme="1"/>
        <rFont val="Tahoma"/>
        <family val="2"/>
        <charset val="204"/>
      </rPr>
      <t>МАРГО-12</t>
    </r>
    <r>
      <rPr>
        <sz val="11"/>
        <color theme="1"/>
        <rFont val="Tahoma"/>
        <family val="2"/>
        <charset val="204"/>
      </rPr>
      <t>, кобыла, рыж. полукр., Бальзам Милк, Россия</t>
    </r>
  </si>
  <si>
    <t>029026</t>
  </si>
  <si>
    <t>039112</t>
  </si>
  <si>
    <r>
      <rPr>
        <b/>
        <sz val="11"/>
        <color theme="1"/>
        <rFont val="Tahoma"/>
        <family val="2"/>
        <charset val="204"/>
      </rPr>
      <t>ЛАРИОНОВА</t>
    </r>
    <r>
      <rPr>
        <sz val="11"/>
        <color theme="1"/>
        <rFont val="Tahoma"/>
        <family val="2"/>
        <charset val="204"/>
      </rPr>
      <t xml:space="preserve">
Валерия Михайловна, 12.05.2012</t>
    </r>
  </si>
  <si>
    <t>062112</t>
  </si>
  <si>
    <r>
      <rPr>
        <b/>
        <sz val="11"/>
        <color theme="1"/>
        <rFont val="Tahoma"/>
        <family val="2"/>
        <charset val="204"/>
      </rPr>
      <t>МЕЛЬЧАКОВА</t>
    </r>
    <r>
      <rPr>
        <sz val="11"/>
        <color theme="1"/>
        <rFont val="Tahoma"/>
        <family val="2"/>
        <charset val="204"/>
      </rPr>
      <t xml:space="preserve">
Анастасия Андреевна, 22.11.2009</t>
    </r>
  </si>
  <si>
    <r>
      <rPr>
        <b/>
        <sz val="11"/>
        <color theme="1"/>
        <rFont val="Tahoma"/>
        <family val="2"/>
        <charset val="204"/>
      </rPr>
      <t>АЛЬФА РОМЕО-07</t>
    </r>
    <r>
      <rPr>
        <sz val="11"/>
        <color theme="1"/>
        <rFont val="Tahoma"/>
        <family val="2"/>
        <charset val="204"/>
      </rPr>
      <t>, кобыла, сер. полукр., Лос Анжелес, Россия</t>
    </r>
  </si>
  <si>
    <t>014216</t>
  </si>
  <si>
    <r>
      <rPr>
        <b/>
        <sz val="11"/>
        <color theme="1"/>
        <rFont val="Tahoma"/>
        <family val="2"/>
        <charset val="204"/>
      </rPr>
      <t>БЕЛЯКОВА</t>
    </r>
    <r>
      <rPr>
        <sz val="11"/>
        <color theme="1"/>
        <rFont val="Tahoma"/>
        <family val="2"/>
        <charset val="204"/>
      </rPr>
      <t xml:space="preserve">
Марфа Кирилловна, 01.05.2012</t>
    </r>
  </si>
  <si>
    <t>004412</t>
  </si>
  <si>
    <r>
      <rPr>
        <b/>
        <sz val="11"/>
        <color theme="1"/>
        <rFont val="Tahoma"/>
        <family val="2"/>
        <charset val="204"/>
      </rPr>
      <t>КРАПИВИНА</t>
    </r>
    <r>
      <rPr>
        <sz val="11"/>
        <color theme="1"/>
        <rFont val="Tahoma"/>
        <family val="2"/>
        <charset val="204"/>
      </rPr>
      <t xml:space="preserve">
Вера Игоревна, 30.11.2012</t>
    </r>
  </si>
  <si>
    <t>035512</t>
  </si>
  <si>
    <r>
      <rPr>
        <b/>
        <sz val="11"/>
        <color theme="1"/>
        <rFont val="Tahoma"/>
        <family val="2"/>
        <charset val="204"/>
      </rPr>
      <t>КАЛАШНИКОВА</t>
    </r>
    <r>
      <rPr>
        <sz val="11"/>
        <color theme="1"/>
        <rFont val="Tahoma"/>
        <family val="2"/>
        <charset val="204"/>
      </rPr>
      <t xml:space="preserve">
Арина Олеговна, 27.09.2009</t>
    </r>
  </si>
  <si>
    <t>101909</t>
  </si>
  <si>
    <r>
      <rPr>
        <b/>
        <sz val="11"/>
        <color theme="1"/>
        <rFont val="Tahoma"/>
        <family val="2"/>
        <charset val="204"/>
      </rPr>
      <t>КРАПИВИНА</t>
    </r>
    <r>
      <rPr>
        <sz val="11"/>
        <color theme="1"/>
        <rFont val="Tahoma"/>
        <family val="2"/>
        <charset val="204"/>
      </rPr>
      <t xml:space="preserve">
Надежда Игоревна, 31.11.2012</t>
    </r>
  </si>
  <si>
    <t>035612</t>
  </si>
  <si>
    <t>049111</t>
  </si>
  <si>
    <t>024847</t>
  </si>
  <si>
    <r>
      <rPr>
        <b/>
        <sz val="11"/>
        <color theme="1"/>
        <rFont val="Tahoma"/>
        <family val="2"/>
        <charset val="204"/>
      </rPr>
      <t>ШИРОЧЕНКОВА</t>
    </r>
    <r>
      <rPr>
        <sz val="11"/>
        <color theme="1"/>
        <rFont val="Tahoma"/>
        <family val="2"/>
        <charset val="204"/>
      </rPr>
      <t xml:space="preserve">
Анастасия Дмитриевна, 30.07.2011</t>
    </r>
  </si>
  <si>
    <t>155411</t>
  </si>
  <si>
    <r>
      <rPr>
        <b/>
        <sz val="11"/>
        <color theme="1"/>
        <rFont val="Tahoma"/>
        <family val="2"/>
        <charset val="204"/>
      </rPr>
      <t>ХАПАЙ-09</t>
    </r>
    <r>
      <rPr>
        <sz val="11"/>
        <color theme="1"/>
        <rFont val="Tahoma"/>
        <family val="2"/>
        <charset val="204"/>
      </rPr>
      <t>, мерин, рыж. полукр., Вихрь, Россия</t>
    </r>
  </si>
  <si>
    <t>015468</t>
  </si>
  <si>
    <t>036612</t>
  </si>
  <si>
    <r>
      <rPr>
        <b/>
        <sz val="11"/>
        <color theme="1"/>
        <rFont val="Tahoma"/>
        <family val="2"/>
        <charset val="204"/>
      </rPr>
      <t>САВИНА</t>
    </r>
    <r>
      <rPr>
        <sz val="11"/>
        <color theme="1"/>
        <rFont val="Tahoma"/>
        <family val="2"/>
        <charset val="204"/>
      </rPr>
      <t xml:space="preserve">
Елизавета Андреевна, 30.10.2013</t>
    </r>
  </si>
  <si>
    <t>175913</t>
  </si>
  <si>
    <r>
      <rPr>
        <b/>
        <sz val="11"/>
        <color theme="1"/>
        <rFont val="Tahoma"/>
        <family val="2"/>
        <charset val="204"/>
      </rPr>
      <t>ГОЛОТИНА</t>
    </r>
    <r>
      <rPr>
        <sz val="11"/>
        <color theme="1"/>
        <rFont val="Tahoma"/>
        <family val="2"/>
        <charset val="204"/>
      </rPr>
      <t xml:space="preserve">
Варвара Сергеевна, 07.09.2010</t>
    </r>
  </si>
  <si>
    <t>075710</t>
  </si>
  <si>
    <r>
      <rPr>
        <b/>
        <sz val="11"/>
        <color theme="1"/>
        <rFont val="Tahoma"/>
        <family val="2"/>
        <charset val="204"/>
      </rPr>
      <t>МАЛЬТА-12</t>
    </r>
    <r>
      <rPr>
        <sz val="11"/>
        <color theme="1"/>
        <rFont val="Tahoma"/>
        <family val="2"/>
        <charset val="204"/>
      </rPr>
      <t>, кобыла, сер. полукр., Россия</t>
    </r>
  </si>
  <si>
    <t>025026</t>
  </si>
  <si>
    <r>
      <rPr>
        <b/>
        <sz val="11"/>
        <color theme="1"/>
        <rFont val="Tahoma"/>
        <family val="2"/>
        <charset val="204"/>
      </rPr>
      <t>БИБЯЕВА</t>
    </r>
    <r>
      <rPr>
        <sz val="11"/>
        <color theme="1"/>
        <rFont val="Tahoma"/>
        <family val="2"/>
        <charset val="204"/>
      </rPr>
      <t xml:space="preserve">
Полина Андреевна, 26.05.2009</t>
    </r>
  </si>
  <si>
    <t>025709</t>
  </si>
  <si>
    <r>
      <rPr>
        <b/>
        <sz val="11"/>
        <color theme="1"/>
        <rFont val="Tahoma"/>
        <family val="2"/>
        <charset val="204"/>
      </rPr>
      <t>АРЕФЬЕВА</t>
    </r>
    <r>
      <rPr>
        <sz val="11"/>
        <color theme="1"/>
        <rFont val="Tahoma"/>
        <family val="2"/>
        <charset val="204"/>
      </rPr>
      <t xml:space="preserve">
Вероника Денисовна, 13.08.2012</t>
    </r>
  </si>
  <si>
    <t>010012</t>
  </si>
  <si>
    <r>
      <rPr>
        <b/>
        <sz val="11"/>
        <color theme="1"/>
        <rFont val="Tahoma"/>
        <family val="2"/>
        <charset val="204"/>
      </rPr>
      <t>ИВАНОВА</t>
    </r>
    <r>
      <rPr>
        <sz val="11"/>
        <color theme="1"/>
        <rFont val="Tahoma"/>
        <family val="2"/>
        <charset val="204"/>
      </rPr>
      <t xml:space="preserve">
Мирослава Александровна, 03.07.2012</t>
    </r>
  </si>
  <si>
    <t>108412</t>
  </si>
  <si>
    <t>исключен</t>
  </si>
  <si>
    <t>-</t>
  </si>
  <si>
    <r>
      <rPr>
        <b/>
        <sz val="11"/>
        <color theme="1"/>
        <rFont val="Tahoma"/>
        <family val="2"/>
        <charset val="204"/>
      </rPr>
      <t>САЛАКАЕВА</t>
    </r>
    <r>
      <rPr>
        <sz val="11"/>
        <color theme="1"/>
        <rFont val="Tahoma"/>
        <family val="2"/>
        <charset val="204"/>
      </rPr>
      <t xml:space="preserve">
Анита Ренатовна, 31.05.2012</t>
    </r>
  </si>
  <si>
    <t>167211</t>
  </si>
  <si>
    <t>212413</t>
  </si>
  <si>
    <t>034554</t>
  </si>
  <si>
    <t>034519</t>
  </si>
  <si>
    <t>201013</t>
  </si>
  <si>
    <t>002509</t>
  </si>
  <si>
    <t>015469</t>
  </si>
  <si>
    <r>
      <rPr>
        <b/>
        <sz val="11"/>
        <color theme="1"/>
        <rFont val="Tahoma"/>
        <family val="2"/>
        <charset val="204"/>
      </rPr>
      <t>КОВАЛЕНКО</t>
    </r>
    <r>
      <rPr>
        <sz val="11"/>
        <color theme="1"/>
        <rFont val="Tahoma"/>
        <family val="2"/>
        <charset val="204"/>
      </rPr>
      <t xml:space="preserve"> Кристина Александровна, 05.05.2009</t>
    </r>
  </si>
  <si>
    <t>124509</t>
  </si>
  <si>
    <r>
      <rPr>
        <b/>
        <sz val="11"/>
        <color theme="1"/>
        <rFont val="Tahoma"/>
        <family val="2"/>
        <charset val="204"/>
      </rPr>
      <t>КАБАНОВА</t>
    </r>
    <r>
      <rPr>
        <sz val="11"/>
        <color theme="1"/>
        <rFont val="Tahoma"/>
        <family val="2"/>
        <charset val="204"/>
      </rPr>
      <t xml:space="preserve"> Варвара Михайловна 21.11.2009</t>
    </r>
  </si>
  <si>
    <t>049209</t>
  </si>
  <si>
    <t>114510</t>
  </si>
  <si>
    <t>031010</t>
  </si>
  <si>
    <r>
      <rPr>
        <b/>
        <sz val="11"/>
        <color theme="1"/>
        <rFont val="Tahoma"/>
        <family val="2"/>
        <charset val="204"/>
      </rPr>
      <t>ДАНИЛИНА</t>
    </r>
    <r>
      <rPr>
        <sz val="11"/>
        <color theme="1"/>
        <rFont val="Tahoma"/>
        <family val="2"/>
        <charset val="204"/>
      </rPr>
      <t xml:space="preserve">
Мария Константиновна, 28.04.2010</t>
    </r>
  </si>
  <si>
    <r>
      <rPr>
        <b/>
        <sz val="11"/>
        <rFont val="Tahoma"/>
        <family val="2"/>
        <charset val="204"/>
      </rPr>
      <t>ТИМОФЕЕВА</t>
    </r>
    <r>
      <rPr>
        <sz val="11"/>
        <rFont val="Tahoma"/>
        <family val="2"/>
        <charset val="204"/>
      </rPr>
      <t xml:space="preserve"> Екатерина Александровна 26.07.2010</t>
    </r>
  </si>
  <si>
    <r>
      <rPr>
        <b/>
        <sz val="11"/>
        <rFont val="Tahoma"/>
        <family val="2"/>
        <charset val="204"/>
      </rPr>
      <t>КАРТАХЕНА-10</t>
    </r>
    <r>
      <rPr>
        <sz val="11"/>
        <rFont val="Tahoma"/>
        <family val="2"/>
        <charset val="204"/>
      </rPr>
      <t>, кобыла, гн. ганн., Коринф, Россия</t>
    </r>
  </si>
  <si>
    <r>
      <rPr>
        <b/>
        <sz val="11"/>
        <rFont val="Tahoma"/>
        <family val="2"/>
        <charset val="204"/>
      </rPr>
      <t>КОЧЕТКОВА</t>
    </r>
    <r>
      <rPr>
        <sz val="11"/>
        <rFont val="Tahoma"/>
        <family val="2"/>
        <charset val="204"/>
      </rPr>
      <t xml:space="preserve"> Диана Алексеевна, 10.04.2010</t>
    </r>
  </si>
  <si>
    <r>
      <rPr>
        <b/>
        <sz val="11"/>
        <rFont val="Tahoma"/>
        <family val="2"/>
        <charset val="204"/>
      </rPr>
      <t>ИБЕР-15</t>
    </r>
    <r>
      <rPr>
        <sz val="11"/>
        <rFont val="Tahoma"/>
        <family val="2"/>
        <charset val="204"/>
      </rPr>
      <t>, мерин, рыж. полукр., Иван Крылов, Россия</t>
    </r>
  </si>
  <si>
    <r>
      <rPr>
        <b/>
        <sz val="11"/>
        <rFont val="Tahoma"/>
        <family val="2"/>
        <charset val="204"/>
      </rPr>
      <t>ФИЛИППОВА</t>
    </r>
    <r>
      <rPr>
        <sz val="11"/>
        <rFont val="Tahoma"/>
        <family val="2"/>
        <charset val="204"/>
      </rPr>
      <t xml:space="preserve">
Ксения Владимировна, 02.02.2009</t>
    </r>
  </si>
  <si>
    <r>
      <rPr>
        <b/>
        <sz val="11"/>
        <rFont val="Tahoma"/>
        <family val="2"/>
        <charset val="204"/>
      </rPr>
      <t>РИЧАРД 30-17</t>
    </r>
    <r>
      <rPr>
        <sz val="11"/>
        <rFont val="Tahoma"/>
        <family val="2"/>
        <charset val="204"/>
      </rPr>
      <t>, жеребец, рыж. буд., Радон 38, Россия</t>
    </r>
  </si>
  <si>
    <r>
      <rPr>
        <b/>
        <sz val="11"/>
        <rFont val="Tahoma"/>
        <family val="2"/>
        <charset val="204"/>
      </rPr>
      <t>МОСКАЛЕВА</t>
    </r>
    <r>
      <rPr>
        <sz val="11"/>
        <rFont val="Tahoma"/>
        <family val="2"/>
        <charset val="204"/>
      </rPr>
      <t xml:space="preserve">
Нина Михайловна, 13.10.2011</t>
    </r>
  </si>
  <si>
    <r>
      <rPr>
        <b/>
        <sz val="11"/>
        <rFont val="Tahoma"/>
        <family val="2"/>
        <charset val="204"/>
      </rPr>
      <t>КУРБАНИЯЗОВА</t>
    </r>
    <r>
      <rPr>
        <sz val="11"/>
        <rFont val="Tahoma"/>
        <family val="2"/>
        <charset val="204"/>
      </rPr>
      <t xml:space="preserve">
Аксинья Аликовна, 27.09.2009</t>
    </r>
  </si>
  <si>
    <r>
      <rPr>
        <b/>
        <sz val="11"/>
        <rFont val="Tahoma"/>
        <family val="2"/>
        <charset val="204"/>
      </rPr>
      <t>ХАЙЛАЙТ УНО-12</t>
    </r>
    <r>
      <rPr>
        <sz val="11"/>
        <rFont val="Tahoma"/>
        <family val="2"/>
        <charset val="204"/>
      </rPr>
      <t>, мерин, гн. голл.тепл., Нумеро Уно, Нидерланды</t>
    </r>
  </si>
  <si>
    <r>
      <rPr>
        <b/>
        <sz val="11"/>
        <rFont val="Tahoma"/>
        <family val="2"/>
        <charset val="204"/>
      </rPr>
      <t>СТУЛЬБО</t>
    </r>
    <r>
      <rPr>
        <sz val="11"/>
        <rFont val="Tahoma"/>
        <family val="2"/>
        <charset val="204"/>
      </rPr>
      <t xml:space="preserve">
Анна Геннадьевна, 03.02.2009</t>
    </r>
  </si>
  <si>
    <r>
      <t>ПОСЛОВИЦА 37-20</t>
    </r>
    <r>
      <rPr>
        <sz val="11"/>
        <rFont val="Tahoma"/>
        <family val="2"/>
        <charset val="204"/>
      </rPr>
      <t>, кобыла, сер. орлов.рыс., Историк, Россия</t>
    </r>
  </si>
  <si>
    <r>
      <rPr>
        <b/>
        <sz val="11"/>
        <rFont val="Tahoma"/>
        <family val="2"/>
        <charset val="204"/>
      </rPr>
      <t>АФОНИНА</t>
    </r>
    <r>
      <rPr>
        <sz val="11"/>
        <rFont val="Tahoma"/>
        <family val="2"/>
        <charset val="204"/>
      </rPr>
      <t xml:space="preserve">
Варвара Алексеевна, 20.08.2010</t>
    </r>
  </si>
  <si>
    <r>
      <rPr>
        <b/>
        <sz val="11"/>
        <rFont val="Tahoma"/>
        <family val="2"/>
        <charset val="204"/>
      </rPr>
      <t>АВАТАР 10-17</t>
    </r>
    <r>
      <rPr>
        <sz val="11"/>
        <rFont val="Tahoma"/>
        <family val="2"/>
        <charset val="204"/>
      </rPr>
      <t>, мерин, св.-зол.-бур. буд., Адмирал 3, Россия</t>
    </r>
  </si>
  <si>
    <r>
      <rPr>
        <b/>
        <sz val="11"/>
        <rFont val="Tahoma"/>
        <family val="2"/>
        <charset val="204"/>
      </rPr>
      <t>ВОЛЧЕНКО</t>
    </r>
    <r>
      <rPr>
        <sz val="11"/>
        <rFont val="Tahoma"/>
        <family val="2"/>
        <charset val="204"/>
      </rPr>
      <t xml:space="preserve">
Анна Дмитриевна, 16.07.2011</t>
    </r>
  </si>
  <si>
    <r>
      <rPr>
        <b/>
        <sz val="11"/>
        <rFont val="Tahoma"/>
        <family val="2"/>
        <charset val="204"/>
      </rPr>
      <t>ЗУРБАГАН-12</t>
    </r>
    <r>
      <rPr>
        <sz val="11"/>
        <rFont val="Tahoma"/>
        <family val="2"/>
        <charset val="204"/>
      </rPr>
      <t>, мерин, савр. вятск., Гордый, Россия</t>
    </r>
  </si>
  <si>
    <r>
      <rPr>
        <b/>
        <sz val="11"/>
        <rFont val="Tahoma"/>
        <family val="2"/>
        <charset val="204"/>
      </rPr>
      <t>ВАСИНА</t>
    </r>
    <r>
      <rPr>
        <sz val="11"/>
        <rFont val="Tahoma"/>
        <family val="2"/>
        <charset val="204"/>
      </rPr>
      <t xml:space="preserve">
Кристина Витальевна, 30.08.2013</t>
    </r>
  </si>
  <si>
    <r>
      <rPr>
        <b/>
        <sz val="11"/>
        <rFont val="Tahoma"/>
        <family val="2"/>
        <charset val="204"/>
      </rPr>
      <t>МАЛЬТА-12</t>
    </r>
    <r>
      <rPr>
        <sz val="11"/>
        <rFont val="Tahoma"/>
        <family val="2"/>
        <charset val="204"/>
      </rPr>
      <t>, кобыла, сер. полукр., Россия</t>
    </r>
  </si>
  <si>
    <r>
      <rPr>
        <b/>
        <sz val="11"/>
        <rFont val="Tahoma"/>
        <family val="2"/>
        <charset val="204"/>
      </rPr>
      <t>КУЗНЕЦОВА</t>
    </r>
    <r>
      <rPr>
        <sz val="11"/>
        <rFont val="Tahoma"/>
        <family val="2"/>
        <charset val="204"/>
      </rPr>
      <t xml:space="preserve">
Дана Андреевна, 29.09.2011</t>
    </r>
  </si>
  <si>
    <r>
      <rPr>
        <b/>
        <sz val="11"/>
        <rFont val="Tahoma"/>
        <family val="2"/>
        <charset val="204"/>
      </rPr>
      <t>КРЫЛОСОВА</t>
    </r>
    <r>
      <rPr>
        <sz val="11"/>
        <rFont val="Tahoma"/>
        <family val="2"/>
        <charset val="204"/>
      </rPr>
      <t xml:space="preserve">
Маргарита Дмитриевна, 16.11.2013</t>
    </r>
  </si>
  <si>
    <r>
      <rPr>
        <b/>
        <sz val="11"/>
        <rFont val="Tahoma"/>
        <family val="2"/>
        <charset val="204"/>
      </rPr>
      <t>ДИЗЕЛЬ-09</t>
    </r>
    <r>
      <rPr>
        <sz val="11"/>
        <rFont val="Tahoma"/>
        <family val="2"/>
        <charset val="204"/>
      </rPr>
      <t>, мерин</t>
    </r>
  </si>
  <si>
    <r>
      <rPr>
        <b/>
        <sz val="11"/>
        <rFont val="Tahoma"/>
        <family val="2"/>
        <charset val="204"/>
      </rPr>
      <t>РЫБАКОВА</t>
    </r>
    <r>
      <rPr>
        <sz val="11"/>
        <rFont val="Tahoma"/>
        <family val="2"/>
        <charset val="204"/>
      </rPr>
      <t xml:space="preserve">
Христина Ильинична, 25.06.2013</t>
    </r>
  </si>
  <si>
    <r>
      <rPr>
        <b/>
        <sz val="11"/>
        <rFont val="Tahoma"/>
        <family val="2"/>
        <charset val="204"/>
      </rPr>
      <t>ТИБЕТ 170-9-09</t>
    </r>
    <r>
      <rPr>
        <sz val="11"/>
        <rFont val="Tahoma"/>
        <family val="2"/>
        <charset val="204"/>
      </rPr>
      <t>, жеребец, савр. башк., Бедуин 942, Россия</t>
    </r>
  </si>
  <si>
    <r>
      <rPr>
        <b/>
        <sz val="11"/>
        <rFont val="Tahoma"/>
        <family val="2"/>
        <charset val="204"/>
      </rPr>
      <t>ЧИБИСОВА</t>
    </r>
    <r>
      <rPr>
        <sz val="11"/>
        <rFont val="Tahoma"/>
        <family val="2"/>
        <charset val="204"/>
      </rPr>
      <t xml:space="preserve">
Регина Ивановна, 25.07.2013</t>
    </r>
  </si>
  <si>
    <t xml:space="preserve">Первенство СШОР «Юность Москвы»  по конному спорту, 
специализированное отделение «Планерная» (выездка)
</t>
  </si>
  <si>
    <t>выездка - малый круг</t>
  </si>
  <si>
    <t>332513</t>
  </si>
  <si>
    <t>145214</t>
  </si>
  <si>
    <t>на оформл</t>
  </si>
  <si>
    <r>
      <rPr>
        <b/>
        <sz val="11"/>
        <rFont val="Tahoma"/>
        <family val="2"/>
        <charset val="204"/>
      </rPr>
      <t>КАБАЕВА</t>
    </r>
    <r>
      <rPr>
        <sz val="11"/>
        <rFont val="Tahoma"/>
        <family val="2"/>
        <charset val="204"/>
      </rPr>
      <t xml:space="preserve">
София Глебовна, 20.09.2012</t>
    </r>
  </si>
  <si>
    <r>
      <rPr>
        <b/>
        <sz val="11"/>
        <rFont val="Tahoma"/>
        <family val="2"/>
        <charset val="204"/>
      </rPr>
      <t>БИОРИТМ-16</t>
    </r>
    <r>
      <rPr>
        <sz val="11"/>
        <rFont val="Tahoma"/>
        <family val="2"/>
        <charset val="204"/>
      </rPr>
      <t>, жеребец, вор. русск.верх., Байкал, Россия</t>
    </r>
  </si>
  <si>
    <r>
      <rPr>
        <b/>
        <sz val="11"/>
        <rFont val="Tahoma"/>
        <family val="2"/>
        <charset val="204"/>
      </rPr>
      <t>БОРОДИНА</t>
    </r>
    <r>
      <rPr>
        <sz val="11"/>
        <rFont val="Tahoma"/>
        <family val="2"/>
        <charset val="204"/>
      </rPr>
      <t xml:space="preserve">
Злата Андреевна, 19.06.2013</t>
    </r>
  </si>
  <si>
    <r>
      <rPr>
        <b/>
        <sz val="11"/>
        <rFont val="Tahoma"/>
        <family val="2"/>
        <charset val="204"/>
      </rPr>
      <t>ДАКОТА-15</t>
    </r>
    <r>
      <rPr>
        <sz val="11"/>
        <rFont val="Tahoma"/>
        <family val="2"/>
        <charset val="204"/>
      </rPr>
      <t>, кобыла, гн., Россия</t>
    </r>
  </si>
  <si>
    <r>
      <rPr>
        <b/>
        <sz val="11"/>
        <rFont val="Tahoma"/>
        <family val="2"/>
        <charset val="204"/>
      </rPr>
      <t>ПРОКОФЬЕВА</t>
    </r>
    <r>
      <rPr>
        <sz val="11"/>
        <rFont val="Tahoma"/>
        <family val="2"/>
        <charset val="204"/>
      </rPr>
      <t xml:space="preserve">
Алисия Андреевна, 10.11.2012</t>
    </r>
  </si>
  <si>
    <r>
      <rPr>
        <b/>
        <sz val="11"/>
        <rFont val="Tahoma"/>
        <family val="2"/>
        <charset val="204"/>
      </rPr>
      <t>ПРОВАНС-08</t>
    </r>
    <r>
      <rPr>
        <sz val="11"/>
        <rFont val="Tahoma"/>
        <family val="2"/>
        <charset val="204"/>
      </rPr>
      <t>, мерин, вор.-пег. полукр., Россия</t>
    </r>
  </si>
  <si>
    <r>
      <rPr>
        <b/>
        <sz val="11"/>
        <rFont val="Tahoma"/>
        <family val="2"/>
        <charset val="204"/>
      </rPr>
      <t>ТЮРИНА</t>
    </r>
    <r>
      <rPr>
        <sz val="11"/>
        <rFont val="Tahoma"/>
        <family val="2"/>
        <charset val="204"/>
      </rPr>
      <t xml:space="preserve">
Анастасия Сергеевна, 02.11.2011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</si>
</sst>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.0"/>
    <numFmt numFmtId="166" formatCode="0.000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ahoma"/>
      <family val="2"/>
      <charset val="204"/>
    </font>
    <font>
      <b/>
      <sz val="18"/>
      <color theme="1"/>
      <name val="Tahoma"/>
      <family val="2"/>
      <charset val="204"/>
    </font>
    <font>
      <b/>
      <sz val="14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i/>
      <sz val="11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6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b/>
      <sz val="20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sz val="11"/>
      <color indexed="17"/>
      <name val="Calibri"/>
      <family val="2"/>
      <charset val="204"/>
    </font>
    <font>
      <sz val="11"/>
      <name val="Tahoma"/>
      <family val="2"/>
      <charset val="204"/>
    </font>
    <font>
      <b/>
      <sz val="11"/>
      <name val="Tahoma"/>
      <family val="2"/>
      <charset val="204"/>
    </font>
    <font>
      <b/>
      <sz val="14"/>
      <name val="Tahoma"/>
      <family val="2"/>
      <charset val="204"/>
    </font>
    <font>
      <sz val="9"/>
      <name val="Tahoma"/>
      <family val="2"/>
      <charset val="204"/>
    </font>
    <font>
      <b/>
      <sz val="22"/>
      <color theme="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3" borderId="0" applyBorder="0" applyProtection="0"/>
  </cellStyleXfs>
  <cellXfs count="117">
    <xf numFmtId="0" fontId="0" fillId="0" borderId="0" xfId="0"/>
    <xf numFmtId="0" fontId="6" fillId="0" borderId="0" xfId="0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/>
    <xf numFmtId="0" fontId="6" fillId="0" borderId="0" xfId="0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166" fontId="6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textRotation="90"/>
    </xf>
    <xf numFmtId="0" fontId="0" fillId="0" borderId="0" xfId="0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6" fontId="1" fillId="0" borderId="2" xfId="0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Fill="1"/>
    <xf numFmtId="0" fontId="8" fillId="0" borderId="0" xfId="0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166" fontId="8" fillId="0" borderId="0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10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textRotation="90"/>
    </xf>
    <xf numFmtId="0" fontId="6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textRotation="90"/>
    </xf>
    <xf numFmtId="0" fontId="5" fillId="0" borderId="1" xfId="0" applyFont="1" applyBorder="1" applyAlignment="1">
      <alignment vertical="center"/>
    </xf>
    <xf numFmtId="0" fontId="6" fillId="4" borderId="2" xfId="0" applyFont="1" applyFill="1" applyBorder="1" applyAlignment="1">
      <alignment horizontal="center" vertical="center" textRotation="90" wrapText="1"/>
    </xf>
    <xf numFmtId="166" fontId="6" fillId="4" borderId="2" xfId="0" applyNumberFormat="1" applyFont="1" applyFill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166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textRotation="90" wrapText="1"/>
    </xf>
    <xf numFmtId="0" fontId="6" fillId="4" borderId="2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166" fontId="6" fillId="4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textRotation="90"/>
    </xf>
    <xf numFmtId="0" fontId="6" fillId="4" borderId="2" xfId="0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6" fillId="4" borderId="2" xfId="0" applyNumberFormat="1" applyFont="1" applyFill="1" applyBorder="1" applyAlignment="1">
      <alignment horizontal="center" vertical="center" textRotation="90" wrapText="1"/>
    </xf>
    <xf numFmtId="166" fontId="6" fillId="4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right" vertical="center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/>
    </xf>
    <xf numFmtId="166" fontId="12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12" fillId="0" borderId="5" xfId="0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/>
    </xf>
    <xf numFmtId="165" fontId="12" fillId="0" borderId="2" xfId="0" applyNumberFormat="1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6" fontId="13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16" fillId="0" borderId="0" xfId="0" applyFont="1" applyBorder="1" applyAlignment="1">
      <alignment horizontal="center" vertical="top" wrapText="1"/>
    </xf>
  </cellXfs>
  <cellStyles count="2">
    <cellStyle name="Excel_BuiltIn_Пояснение" xfId="1"/>
    <cellStyle name="Обычный" xfId="0" builtinId="0"/>
  </cellStyles>
  <dxfs count="0"/>
  <tableStyles count="0" defaultTableStyle="TableStyleMedium2" defaultPivotStyle="PivotStyleLight16"/>
  <colors>
    <mruColors>
      <color rgb="FFFF9933"/>
      <color rgb="FFA22E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F36"/>
  <sheetViews>
    <sheetView view="pageBreakPreview" zoomScale="60" zoomScaleNormal="70" workbookViewId="0">
      <selection activeCell="X7" sqref="X7"/>
    </sheetView>
  </sheetViews>
  <sheetFormatPr defaultColWidth="8.85546875" defaultRowHeight="15" x14ac:dyDescent="0.25"/>
  <cols>
    <col min="1" max="1" width="6" style="7" customWidth="1"/>
    <col min="2" max="2" width="39.140625" style="7" customWidth="1"/>
    <col min="3" max="3" width="8.5703125" style="7" customWidth="1"/>
    <col min="4" max="4" width="8.85546875" style="7" hidden="1" customWidth="1"/>
    <col min="5" max="5" width="9.28515625" style="8" customWidth="1"/>
    <col min="6" max="6" width="55.140625" style="1" customWidth="1"/>
    <col min="7" max="7" width="12.5703125" style="2" customWidth="1"/>
    <col min="8" max="8" width="8.140625" style="7" customWidth="1"/>
    <col min="9" max="9" width="18.85546875" style="9" customWidth="1"/>
    <col min="10" max="10" width="36.7109375" style="9" customWidth="1"/>
    <col min="11" max="11" width="6.7109375" style="9" customWidth="1"/>
    <col min="12" max="12" width="8.85546875" style="18" customWidth="1"/>
    <col min="13" max="13" width="6.7109375" style="9" customWidth="1"/>
    <col min="14" max="14" width="8.85546875" style="18" customWidth="1"/>
    <col min="15" max="15" width="6.7109375" style="9" customWidth="1"/>
    <col min="16" max="16" width="8.85546875" style="18" customWidth="1"/>
    <col min="17" max="17" width="5.85546875" style="9" customWidth="1"/>
    <col min="18" max="18" width="6.140625" style="9" customWidth="1"/>
    <col min="19" max="19" width="7" style="37" customWidth="1"/>
    <col min="20" max="20" width="13.28515625" style="18" customWidth="1"/>
    <col min="21" max="21" width="14.5703125" style="9" customWidth="1"/>
    <col min="22" max="16384" width="8.85546875" style="5"/>
  </cols>
  <sheetData>
    <row r="1" spans="1:21" s="15" customFormat="1" ht="56.25" customHeight="1" x14ac:dyDescent="0.25">
      <c r="A1" s="116" t="s">
        <v>220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</row>
    <row r="2" spans="1:21" s="6" customFormat="1" ht="31.5" customHeight="1" x14ac:dyDescent="0.35">
      <c r="A2" s="114" t="s">
        <v>221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1" customFormat="1" ht="25.9" customHeight="1" x14ac:dyDescent="0.25">
      <c r="A3" s="81" t="s">
        <v>28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</row>
    <row r="4" spans="1:21" customFormat="1" ht="20.45" customHeight="1" x14ac:dyDescent="0.25">
      <c r="A4" s="82" t="s">
        <v>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</row>
    <row r="5" spans="1:21" customFormat="1" ht="21.6" customHeight="1" x14ac:dyDescent="0.25">
      <c r="A5" s="83" t="s">
        <v>36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</row>
    <row r="6" spans="1:21" customFormat="1" x14ac:dyDescent="0.25">
      <c r="A6" s="49" t="s">
        <v>33</v>
      </c>
      <c r="B6" s="49"/>
      <c r="C6" s="49"/>
      <c r="D6" s="7"/>
      <c r="E6" s="8"/>
      <c r="F6" s="1"/>
      <c r="G6" s="2"/>
      <c r="H6" s="7"/>
      <c r="I6" s="9"/>
      <c r="J6" s="9"/>
      <c r="K6" s="9"/>
      <c r="L6" s="18"/>
      <c r="M6" s="9"/>
      <c r="N6" s="18"/>
      <c r="O6" s="9"/>
      <c r="P6" s="18"/>
      <c r="Q6" s="9"/>
      <c r="R6" s="95">
        <v>45955</v>
      </c>
      <c r="S6" s="95"/>
      <c r="T6" s="95"/>
      <c r="U6" s="95"/>
    </row>
    <row r="7" spans="1:21" customFormat="1" ht="37.9" customHeight="1" x14ac:dyDescent="0.25">
      <c r="A7" s="76" t="s">
        <v>1</v>
      </c>
      <c r="B7" s="79" t="s">
        <v>14</v>
      </c>
      <c r="C7" s="80" t="s">
        <v>2</v>
      </c>
      <c r="D7" s="77" t="s">
        <v>3</v>
      </c>
      <c r="E7" s="78" t="s">
        <v>4</v>
      </c>
      <c r="F7" s="77" t="s">
        <v>5</v>
      </c>
      <c r="G7" s="77"/>
      <c r="H7" s="77"/>
      <c r="I7" s="77"/>
      <c r="J7" s="77" t="s">
        <v>12</v>
      </c>
      <c r="K7" s="77" t="s">
        <v>27</v>
      </c>
      <c r="L7" s="77"/>
      <c r="M7" s="77" t="s">
        <v>16</v>
      </c>
      <c r="N7" s="77"/>
      <c r="O7" s="77" t="s">
        <v>34</v>
      </c>
      <c r="P7" s="77"/>
      <c r="Q7" s="80" t="s">
        <v>17</v>
      </c>
      <c r="R7" s="80" t="s">
        <v>18</v>
      </c>
      <c r="S7" s="87" t="s">
        <v>26</v>
      </c>
      <c r="T7" s="88" t="s">
        <v>19</v>
      </c>
      <c r="U7" s="74" t="s">
        <v>20</v>
      </c>
    </row>
    <row r="8" spans="1:21" customFormat="1" ht="37.9" customHeight="1" x14ac:dyDescent="0.25">
      <c r="A8" s="76"/>
      <c r="B8" s="79"/>
      <c r="C8" s="80"/>
      <c r="D8" s="77"/>
      <c r="E8" s="78"/>
      <c r="F8" s="44" t="s">
        <v>6</v>
      </c>
      <c r="G8" s="45" t="s">
        <v>7</v>
      </c>
      <c r="H8" s="45" t="s">
        <v>3</v>
      </c>
      <c r="I8" s="46" t="s">
        <v>8</v>
      </c>
      <c r="J8" s="77"/>
      <c r="K8" s="46" t="s">
        <v>24</v>
      </c>
      <c r="L8" s="47" t="s">
        <v>25</v>
      </c>
      <c r="M8" s="46" t="s">
        <v>24</v>
      </c>
      <c r="N8" s="47" t="s">
        <v>25</v>
      </c>
      <c r="O8" s="46" t="s">
        <v>24</v>
      </c>
      <c r="P8" s="47" t="s">
        <v>25</v>
      </c>
      <c r="Q8" s="80"/>
      <c r="R8" s="80"/>
      <c r="S8" s="87"/>
      <c r="T8" s="88"/>
      <c r="U8" s="75"/>
    </row>
    <row r="9" spans="1:21" customFormat="1" ht="45" customHeight="1" x14ac:dyDescent="0.25">
      <c r="A9" s="38">
        <v>1</v>
      </c>
      <c r="B9" s="55" t="s">
        <v>73</v>
      </c>
      <c r="C9" s="11" t="s">
        <v>38</v>
      </c>
      <c r="D9" s="39">
        <v>2008</v>
      </c>
      <c r="E9" s="53" t="s">
        <v>74</v>
      </c>
      <c r="F9" s="56" t="s">
        <v>121</v>
      </c>
      <c r="G9" s="57" t="s">
        <v>122</v>
      </c>
      <c r="H9" s="39">
        <v>2015</v>
      </c>
      <c r="I9" s="11" t="s">
        <v>45</v>
      </c>
      <c r="J9" s="4" t="s">
        <v>43</v>
      </c>
      <c r="K9" s="3">
        <v>194.97</v>
      </c>
      <c r="L9" s="12">
        <v>64.989999999999995</v>
      </c>
      <c r="M9" s="3">
        <v>193.51499999999999</v>
      </c>
      <c r="N9" s="12">
        <v>64.504999999999995</v>
      </c>
      <c r="O9" s="3">
        <v>191.09</v>
      </c>
      <c r="P9" s="12">
        <v>63.696666666666673</v>
      </c>
      <c r="Q9" s="39">
        <v>0</v>
      </c>
      <c r="R9" s="39">
        <v>0</v>
      </c>
      <c r="S9" s="3">
        <v>579.57499999999993</v>
      </c>
      <c r="T9" s="13">
        <v>64.397222222222226</v>
      </c>
      <c r="U9" s="4" t="s">
        <v>41</v>
      </c>
    </row>
    <row r="10" spans="1:21" customFormat="1" ht="45" customHeight="1" x14ac:dyDescent="0.25">
      <c r="A10" s="38">
        <v>2</v>
      </c>
      <c r="B10" s="73" t="s">
        <v>117</v>
      </c>
      <c r="C10" s="11" t="s">
        <v>38</v>
      </c>
      <c r="D10" s="39">
        <v>2010</v>
      </c>
      <c r="E10" s="53" t="s">
        <v>118</v>
      </c>
      <c r="F10" s="56" t="s">
        <v>119</v>
      </c>
      <c r="G10" s="57" t="s">
        <v>120</v>
      </c>
      <c r="H10" s="39">
        <v>2018</v>
      </c>
      <c r="I10" s="11" t="s">
        <v>45</v>
      </c>
      <c r="J10" s="4" t="s">
        <v>43</v>
      </c>
      <c r="K10" s="3">
        <v>193.51499999999999</v>
      </c>
      <c r="L10" s="12">
        <v>64.504999999999995</v>
      </c>
      <c r="M10" s="3">
        <v>191.57499999999999</v>
      </c>
      <c r="N10" s="12">
        <v>63.858333333333327</v>
      </c>
      <c r="O10" s="3">
        <v>189.63499999999999</v>
      </c>
      <c r="P10" s="12">
        <v>63.211666666666666</v>
      </c>
      <c r="Q10" s="39">
        <v>0</v>
      </c>
      <c r="R10" s="39">
        <v>0</v>
      </c>
      <c r="S10" s="3">
        <v>574.72500000000002</v>
      </c>
      <c r="T10" s="13">
        <v>63.858333333333327</v>
      </c>
      <c r="U10" s="4" t="s">
        <v>41</v>
      </c>
    </row>
    <row r="11" spans="1:21" customFormat="1" ht="45" customHeight="1" x14ac:dyDescent="0.25">
      <c r="A11" s="38">
        <v>3</v>
      </c>
      <c r="B11" s="73" t="s">
        <v>196</v>
      </c>
      <c r="C11" s="11" t="s">
        <v>41</v>
      </c>
      <c r="D11" s="39">
        <v>2010</v>
      </c>
      <c r="E11" s="53" t="s">
        <v>50</v>
      </c>
      <c r="F11" s="56" t="s">
        <v>51</v>
      </c>
      <c r="G11" s="57" t="s">
        <v>52</v>
      </c>
      <c r="H11" s="39">
        <v>2015</v>
      </c>
      <c r="I11" s="11" t="s">
        <v>45</v>
      </c>
      <c r="J11" s="4" t="s">
        <v>43</v>
      </c>
      <c r="K11" s="3">
        <f>K10*0.99</f>
        <v>191.57984999999999</v>
      </c>
      <c r="L11" s="3">
        <f t="shared" ref="L11:T11" si="0">L10*0.99</f>
        <v>63.859949999999998</v>
      </c>
      <c r="M11" s="3">
        <f t="shared" si="0"/>
        <v>189.65924999999999</v>
      </c>
      <c r="N11" s="3">
        <f t="shared" si="0"/>
        <v>63.219749999999991</v>
      </c>
      <c r="O11" s="3">
        <f t="shared" si="0"/>
        <v>187.73864999999998</v>
      </c>
      <c r="P11" s="3">
        <f t="shared" si="0"/>
        <v>62.579549999999998</v>
      </c>
      <c r="Q11" s="3">
        <f t="shared" si="0"/>
        <v>0</v>
      </c>
      <c r="R11" s="3">
        <f t="shared" si="0"/>
        <v>0</v>
      </c>
      <c r="S11" s="3">
        <f t="shared" si="0"/>
        <v>568.97775000000001</v>
      </c>
      <c r="T11" s="13">
        <f t="shared" si="0"/>
        <v>63.219749999999991</v>
      </c>
      <c r="U11" s="4" t="s">
        <v>41</v>
      </c>
    </row>
    <row r="12" spans="1:21" customFormat="1" ht="45" customHeight="1" x14ac:dyDescent="0.25">
      <c r="A12" s="38">
        <v>4</v>
      </c>
      <c r="B12" s="73" t="s">
        <v>190</v>
      </c>
      <c r="C12" s="11" t="s">
        <v>106</v>
      </c>
      <c r="D12" s="39"/>
      <c r="E12" s="53" t="s">
        <v>191</v>
      </c>
      <c r="F12" s="56" t="s">
        <v>99</v>
      </c>
      <c r="G12" s="57" t="s">
        <v>100</v>
      </c>
      <c r="H12" s="39">
        <v>2013</v>
      </c>
      <c r="I12" s="11" t="s">
        <v>45</v>
      </c>
      <c r="J12" s="4" t="s">
        <v>43</v>
      </c>
      <c r="K12" s="3">
        <f>K11*0.99</f>
        <v>189.6640515</v>
      </c>
      <c r="L12" s="3">
        <f t="shared" ref="L12" si="1">L11*0.99</f>
        <v>63.2213505</v>
      </c>
      <c r="M12" s="3">
        <f t="shared" ref="M12" si="2">M11*0.99</f>
        <v>187.76265749999999</v>
      </c>
      <c r="N12" s="3">
        <f t="shared" ref="N12" si="3">N11*0.99</f>
        <v>62.587552499999987</v>
      </c>
      <c r="O12" s="3">
        <f t="shared" ref="O12" si="4">O11*0.99</f>
        <v>185.86126349999998</v>
      </c>
      <c r="P12" s="3">
        <f t="shared" ref="P12" si="5">P11*0.99</f>
        <v>61.953754499999995</v>
      </c>
      <c r="Q12" s="3">
        <f t="shared" ref="Q12" si="6">Q11*0.99</f>
        <v>0</v>
      </c>
      <c r="R12" s="3">
        <f t="shared" ref="R12" si="7">R11*0.99</f>
        <v>0</v>
      </c>
      <c r="S12" s="3">
        <f t="shared" ref="S12" si="8">S11*0.99</f>
        <v>563.28797250000002</v>
      </c>
      <c r="T12" s="13">
        <f t="shared" ref="T12" si="9">T11*0.99</f>
        <v>62.587552499999987</v>
      </c>
      <c r="U12" s="4" t="s">
        <v>41</v>
      </c>
    </row>
    <row r="13" spans="1:21" customFormat="1" ht="45" customHeight="1" x14ac:dyDescent="0.25">
      <c r="A13" s="38">
        <v>5</v>
      </c>
      <c r="B13" s="55" t="s">
        <v>192</v>
      </c>
      <c r="C13" s="11" t="s">
        <v>106</v>
      </c>
      <c r="D13" s="39"/>
      <c r="E13" s="53" t="s">
        <v>193</v>
      </c>
      <c r="F13" s="56" t="s">
        <v>108</v>
      </c>
      <c r="G13" s="57" t="s">
        <v>109</v>
      </c>
      <c r="H13" s="39">
        <v>2008</v>
      </c>
      <c r="I13" s="11" t="s">
        <v>45</v>
      </c>
      <c r="J13" s="4" t="s">
        <v>43</v>
      </c>
      <c r="K13" s="3">
        <v>189.6640515</v>
      </c>
      <c r="L13" s="3">
        <v>63.2213505</v>
      </c>
      <c r="M13" s="3">
        <v>187.76265749999999</v>
      </c>
      <c r="N13" s="3">
        <v>62.587552499999987</v>
      </c>
      <c r="O13" s="3">
        <v>185.86126349999998</v>
      </c>
      <c r="P13" s="3">
        <v>61.953754499999995</v>
      </c>
      <c r="Q13" s="3">
        <v>0</v>
      </c>
      <c r="R13" s="3">
        <v>0</v>
      </c>
      <c r="S13" s="3">
        <v>563.28797250000002</v>
      </c>
      <c r="T13" s="13">
        <v>62.587552499999987</v>
      </c>
      <c r="U13" s="4" t="s">
        <v>41</v>
      </c>
    </row>
    <row r="14" spans="1:21" customFormat="1" ht="45" customHeight="1" x14ac:dyDescent="0.25">
      <c r="A14" s="38">
        <v>6</v>
      </c>
      <c r="B14" s="55" t="s">
        <v>73</v>
      </c>
      <c r="C14" s="11" t="s">
        <v>38</v>
      </c>
      <c r="D14" s="39">
        <v>2008</v>
      </c>
      <c r="E14" s="53" t="s">
        <v>74</v>
      </c>
      <c r="F14" s="56" t="s">
        <v>111</v>
      </c>
      <c r="G14" s="57" t="s">
        <v>112</v>
      </c>
      <c r="H14" s="39">
        <v>2016</v>
      </c>
      <c r="I14" s="11" t="s">
        <v>45</v>
      </c>
      <c r="J14" s="4" t="s">
        <v>43</v>
      </c>
      <c r="K14" s="3">
        <v>191.57499999999999</v>
      </c>
      <c r="L14" s="12">
        <v>63.858333333333327</v>
      </c>
      <c r="M14" s="3">
        <v>192.06</v>
      </c>
      <c r="N14" s="12">
        <v>64.02</v>
      </c>
      <c r="O14" s="3">
        <v>183.32999999999998</v>
      </c>
      <c r="P14" s="12">
        <v>61.11</v>
      </c>
      <c r="Q14" s="39">
        <v>0</v>
      </c>
      <c r="R14" s="39">
        <v>0</v>
      </c>
      <c r="S14" s="3">
        <v>566.96500000000003</v>
      </c>
      <c r="T14" s="13">
        <v>62.996111111111105</v>
      </c>
      <c r="U14" s="4" t="s">
        <v>41</v>
      </c>
    </row>
    <row r="15" spans="1:21" customFormat="1" ht="45" customHeight="1" x14ac:dyDescent="0.25">
      <c r="A15" s="38">
        <v>7</v>
      </c>
      <c r="B15" s="96" t="s">
        <v>197</v>
      </c>
      <c r="C15" s="97" t="s">
        <v>39</v>
      </c>
      <c r="D15" s="98"/>
      <c r="E15" s="99" t="s">
        <v>194</v>
      </c>
      <c r="F15" s="100" t="s">
        <v>198</v>
      </c>
      <c r="G15" s="101" t="s">
        <v>55</v>
      </c>
      <c r="H15" s="98">
        <v>2010</v>
      </c>
      <c r="I15" s="97" t="s">
        <v>56</v>
      </c>
      <c r="J15" s="72" t="s">
        <v>43</v>
      </c>
      <c r="K15" s="102">
        <v>186.72499999999999</v>
      </c>
      <c r="L15" s="103">
        <v>62.241666666666667</v>
      </c>
      <c r="M15" s="102">
        <v>187.69499999999999</v>
      </c>
      <c r="N15" s="103">
        <v>62.564999999999998</v>
      </c>
      <c r="O15" s="102">
        <v>185.755</v>
      </c>
      <c r="P15" s="103">
        <v>61.918333333333337</v>
      </c>
      <c r="Q15" s="98">
        <v>0</v>
      </c>
      <c r="R15" s="98">
        <v>0</v>
      </c>
      <c r="S15" s="102">
        <v>560.17499999999995</v>
      </c>
      <c r="T15" s="104">
        <v>62.241666666666667</v>
      </c>
      <c r="U15" s="4" t="s">
        <v>41</v>
      </c>
    </row>
    <row r="16" spans="1:21" customFormat="1" ht="45" customHeight="1" x14ac:dyDescent="0.25">
      <c r="A16" s="38">
        <v>8</v>
      </c>
      <c r="B16" s="96" t="s">
        <v>199</v>
      </c>
      <c r="C16" s="97" t="s">
        <v>39</v>
      </c>
      <c r="D16" s="98"/>
      <c r="E16" s="99" t="s">
        <v>195</v>
      </c>
      <c r="F16" s="105" t="s">
        <v>200</v>
      </c>
      <c r="G16" s="101" t="s">
        <v>162</v>
      </c>
      <c r="H16" s="98">
        <v>2015</v>
      </c>
      <c r="I16" s="97" t="s">
        <v>45</v>
      </c>
      <c r="J16" s="72" t="s">
        <v>43</v>
      </c>
      <c r="K16" s="102">
        <v>187.767410985</v>
      </c>
      <c r="L16" s="103">
        <v>62.589136994999997</v>
      </c>
      <c r="M16" s="102">
        <v>185.885030925</v>
      </c>
      <c r="N16" s="103">
        <v>61.961676974999989</v>
      </c>
      <c r="O16" s="102">
        <v>184.00265086499996</v>
      </c>
      <c r="P16" s="103">
        <v>61.334216954999995</v>
      </c>
      <c r="Q16" s="98">
        <v>0</v>
      </c>
      <c r="R16" s="98">
        <v>0</v>
      </c>
      <c r="S16" s="102">
        <v>557.65509277500007</v>
      </c>
      <c r="T16" s="104">
        <v>61.961676974999989</v>
      </c>
      <c r="U16" s="4" t="s">
        <v>106</v>
      </c>
    </row>
    <row r="17" spans="1:21" customFormat="1" ht="45" customHeight="1" x14ac:dyDescent="0.25">
      <c r="A17" s="38">
        <v>9</v>
      </c>
      <c r="B17" s="96" t="s">
        <v>201</v>
      </c>
      <c r="C17" s="97" t="s">
        <v>44</v>
      </c>
      <c r="D17" s="98">
        <v>2009</v>
      </c>
      <c r="E17" s="99" t="s">
        <v>115</v>
      </c>
      <c r="F17" s="100" t="s">
        <v>202</v>
      </c>
      <c r="G17" s="101" t="s">
        <v>116</v>
      </c>
      <c r="H17" s="98">
        <v>2017</v>
      </c>
      <c r="I17" s="97" t="s">
        <v>45</v>
      </c>
      <c r="J17" s="72" t="s">
        <v>43</v>
      </c>
      <c r="K17" s="102">
        <v>185.26999999999998</v>
      </c>
      <c r="L17" s="103">
        <v>61.756666666666661</v>
      </c>
      <c r="M17" s="102">
        <v>186.24</v>
      </c>
      <c r="N17" s="103">
        <v>62.08</v>
      </c>
      <c r="O17" s="102">
        <v>182.35999999999999</v>
      </c>
      <c r="P17" s="103">
        <v>60.786666666666662</v>
      </c>
      <c r="Q17" s="98">
        <v>0</v>
      </c>
      <c r="R17" s="98">
        <v>0</v>
      </c>
      <c r="S17" s="102">
        <v>553.87</v>
      </c>
      <c r="T17" s="104">
        <v>61.5411111111111</v>
      </c>
      <c r="U17" s="4" t="s">
        <v>106</v>
      </c>
    </row>
    <row r="18" spans="1:21" customFormat="1" ht="45" customHeight="1" x14ac:dyDescent="0.25">
      <c r="A18" s="38">
        <v>10</v>
      </c>
      <c r="B18" s="96" t="s">
        <v>203</v>
      </c>
      <c r="C18" s="72" t="s">
        <v>44</v>
      </c>
      <c r="D18" s="98">
        <v>2011</v>
      </c>
      <c r="E18" s="99" t="s">
        <v>53</v>
      </c>
      <c r="F18" s="100" t="s">
        <v>198</v>
      </c>
      <c r="G18" s="101" t="s">
        <v>55</v>
      </c>
      <c r="H18" s="98">
        <v>2010</v>
      </c>
      <c r="I18" s="106" t="s">
        <v>56</v>
      </c>
      <c r="J18" s="72" t="s">
        <v>43</v>
      </c>
      <c r="K18" s="102">
        <v>185.26999999999998</v>
      </c>
      <c r="L18" s="103">
        <v>61.756666666666661</v>
      </c>
      <c r="M18" s="102">
        <v>180.905</v>
      </c>
      <c r="N18" s="103">
        <v>60.301666666666662</v>
      </c>
      <c r="O18" s="102">
        <v>186.72499999999999</v>
      </c>
      <c r="P18" s="103">
        <v>62.241666666666667</v>
      </c>
      <c r="Q18" s="98">
        <v>0</v>
      </c>
      <c r="R18" s="98">
        <v>0</v>
      </c>
      <c r="S18" s="102">
        <v>552.9</v>
      </c>
      <c r="T18" s="104">
        <v>61.433333333333337</v>
      </c>
      <c r="U18" s="4" t="s">
        <v>106</v>
      </c>
    </row>
    <row r="19" spans="1:21" customFormat="1" ht="45" customHeight="1" x14ac:dyDescent="0.25">
      <c r="A19" s="38">
        <v>11</v>
      </c>
      <c r="B19" s="96" t="s">
        <v>204</v>
      </c>
      <c r="C19" s="97" t="s">
        <v>44</v>
      </c>
      <c r="D19" s="98">
        <v>2009</v>
      </c>
      <c r="E19" s="99" t="s">
        <v>188</v>
      </c>
      <c r="F19" s="100" t="s">
        <v>205</v>
      </c>
      <c r="G19" s="101" t="s">
        <v>113</v>
      </c>
      <c r="H19" s="98">
        <v>2012</v>
      </c>
      <c r="I19" s="97" t="s">
        <v>114</v>
      </c>
      <c r="J19" s="72" t="s">
        <v>43</v>
      </c>
      <c r="K19" s="102">
        <v>186.24</v>
      </c>
      <c r="L19" s="103">
        <v>62.08</v>
      </c>
      <c r="M19" s="102">
        <v>181.39</v>
      </c>
      <c r="N19" s="103">
        <v>60.463333333333331</v>
      </c>
      <c r="O19" s="102">
        <v>180.42</v>
      </c>
      <c r="P19" s="103">
        <v>60.14</v>
      </c>
      <c r="Q19" s="98">
        <v>0</v>
      </c>
      <c r="R19" s="98">
        <v>0</v>
      </c>
      <c r="S19" s="102">
        <v>548.04999999999995</v>
      </c>
      <c r="T19" s="104">
        <v>60.894444444444446</v>
      </c>
      <c r="U19" s="4" t="s">
        <v>106</v>
      </c>
    </row>
    <row r="20" spans="1:21" customFormat="1" ht="45" customHeight="1" x14ac:dyDescent="0.25">
      <c r="A20" s="38">
        <v>12</v>
      </c>
      <c r="B20" s="96" t="s">
        <v>206</v>
      </c>
      <c r="C20" s="97" t="s">
        <v>44</v>
      </c>
      <c r="D20" s="98">
        <v>2009</v>
      </c>
      <c r="E20" s="99" t="s">
        <v>94</v>
      </c>
      <c r="F20" s="107" t="s">
        <v>207</v>
      </c>
      <c r="G20" s="101" t="s">
        <v>127</v>
      </c>
      <c r="H20" s="98">
        <v>2020</v>
      </c>
      <c r="I20" s="97" t="s">
        <v>45</v>
      </c>
      <c r="J20" s="72" t="s">
        <v>43</v>
      </c>
      <c r="K20" s="102">
        <v>182.845</v>
      </c>
      <c r="L20" s="103">
        <v>60.948333333333331</v>
      </c>
      <c r="M20" s="102">
        <v>184.29999999999998</v>
      </c>
      <c r="N20" s="103">
        <v>61.433333333333337</v>
      </c>
      <c r="O20" s="102">
        <v>176.54</v>
      </c>
      <c r="P20" s="103">
        <v>58.846666666666664</v>
      </c>
      <c r="Q20" s="98">
        <v>0</v>
      </c>
      <c r="R20" s="98">
        <v>0</v>
      </c>
      <c r="S20" s="102">
        <v>543.68499999999995</v>
      </c>
      <c r="T20" s="104">
        <v>60.409444444444446</v>
      </c>
      <c r="U20" s="4" t="s">
        <v>106</v>
      </c>
    </row>
    <row r="21" spans="1:21" customFormat="1" ht="45" customHeight="1" x14ac:dyDescent="0.25">
      <c r="A21" s="38">
        <v>13</v>
      </c>
      <c r="B21" s="96" t="s">
        <v>208</v>
      </c>
      <c r="C21" s="97" t="s">
        <v>44</v>
      </c>
      <c r="D21" s="98">
        <v>2010</v>
      </c>
      <c r="E21" s="99" t="s">
        <v>142</v>
      </c>
      <c r="F21" s="100" t="s">
        <v>209</v>
      </c>
      <c r="G21" s="101" t="s">
        <v>133</v>
      </c>
      <c r="H21" s="98">
        <v>2017</v>
      </c>
      <c r="I21" s="97" t="s">
        <v>45</v>
      </c>
      <c r="J21" s="72" t="s">
        <v>61</v>
      </c>
      <c r="K21" s="102">
        <v>177.995</v>
      </c>
      <c r="L21" s="103">
        <v>59.331666666666663</v>
      </c>
      <c r="M21" s="102">
        <v>176.05500000000001</v>
      </c>
      <c r="N21" s="103">
        <v>58.684999999999995</v>
      </c>
      <c r="O21" s="102">
        <v>171.69</v>
      </c>
      <c r="P21" s="103">
        <v>57.23</v>
      </c>
      <c r="Q21" s="98">
        <v>0</v>
      </c>
      <c r="R21" s="98">
        <v>0</v>
      </c>
      <c r="S21" s="102">
        <v>525.74</v>
      </c>
      <c r="T21" s="104">
        <v>58.415555555555557</v>
      </c>
      <c r="U21" s="4" t="s">
        <v>69</v>
      </c>
    </row>
    <row r="22" spans="1:21" customFormat="1" ht="45" customHeight="1" x14ac:dyDescent="0.25">
      <c r="A22" s="38">
        <v>14</v>
      </c>
      <c r="B22" s="55" t="s">
        <v>134</v>
      </c>
      <c r="C22" s="11" t="s">
        <v>69</v>
      </c>
      <c r="D22" s="39">
        <v>2009</v>
      </c>
      <c r="E22" s="53" t="s">
        <v>135</v>
      </c>
      <c r="F22" s="56" t="s">
        <v>136</v>
      </c>
      <c r="G22" s="57" t="s">
        <v>137</v>
      </c>
      <c r="H22" s="39">
        <v>2015</v>
      </c>
      <c r="I22" s="11" t="s">
        <v>45</v>
      </c>
      <c r="J22" s="4" t="s">
        <v>61</v>
      </c>
      <c r="K22" s="3">
        <v>170.72</v>
      </c>
      <c r="L22" s="12">
        <v>56.42166666666666</v>
      </c>
      <c r="M22" s="3">
        <v>168.78</v>
      </c>
      <c r="N22" s="12">
        <v>55.774999999999999</v>
      </c>
      <c r="O22" s="3">
        <v>167.32499999999999</v>
      </c>
      <c r="P22" s="12">
        <v>55.29</v>
      </c>
      <c r="Q22" s="39">
        <v>0.97</v>
      </c>
      <c r="R22" s="39">
        <v>0</v>
      </c>
      <c r="S22" s="3">
        <v>506.82499999999999</v>
      </c>
      <c r="T22" s="13">
        <v>55.828888888888883</v>
      </c>
      <c r="U22" s="4" t="s">
        <v>138</v>
      </c>
    </row>
    <row r="23" spans="1:21" customFormat="1" ht="45" customHeight="1" x14ac:dyDescent="0.25">
      <c r="A23" s="38">
        <v>15</v>
      </c>
      <c r="B23" s="55" t="s">
        <v>157</v>
      </c>
      <c r="C23" s="11" t="s">
        <v>106</v>
      </c>
      <c r="D23" s="39">
        <v>2009</v>
      </c>
      <c r="E23" s="53" t="s">
        <v>158</v>
      </c>
      <c r="F23" s="54" t="s">
        <v>151</v>
      </c>
      <c r="G23" s="53" t="s">
        <v>152</v>
      </c>
      <c r="H23" s="39">
        <v>2007</v>
      </c>
      <c r="I23" s="11" t="s">
        <v>45</v>
      </c>
      <c r="J23" s="4" t="s">
        <v>43</v>
      </c>
      <c r="K23" s="3">
        <f>K22*0.98</f>
        <v>167.3056</v>
      </c>
      <c r="L23" s="3">
        <f t="shared" ref="L23:T23" si="10">L22*0.98</f>
        <v>55.293233333333326</v>
      </c>
      <c r="M23" s="3">
        <f t="shared" si="10"/>
        <v>165.40440000000001</v>
      </c>
      <c r="N23" s="3">
        <f t="shared" si="10"/>
        <v>54.659499999999994</v>
      </c>
      <c r="O23" s="3">
        <f t="shared" si="10"/>
        <v>163.9785</v>
      </c>
      <c r="P23" s="3">
        <f t="shared" si="10"/>
        <v>54.184199999999997</v>
      </c>
      <c r="Q23" s="39">
        <v>0</v>
      </c>
      <c r="R23" s="39">
        <v>0</v>
      </c>
      <c r="S23" s="3">
        <f t="shared" si="10"/>
        <v>496.68849999999998</v>
      </c>
      <c r="T23" s="13">
        <f t="shared" si="10"/>
        <v>54.712311111111106</v>
      </c>
      <c r="U23" s="11"/>
    </row>
    <row r="24" spans="1:21" customFormat="1" ht="45" customHeight="1" x14ac:dyDescent="0.25">
      <c r="A24" s="38">
        <v>16</v>
      </c>
      <c r="B24" s="55" t="s">
        <v>170</v>
      </c>
      <c r="C24" s="11" t="s">
        <v>69</v>
      </c>
      <c r="D24" s="39">
        <v>2010</v>
      </c>
      <c r="E24" s="53" t="s">
        <v>171</v>
      </c>
      <c r="F24" s="56" t="s">
        <v>172</v>
      </c>
      <c r="G24" s="57" t="s">
        <v>173</v>
      </c>
      <c r="H24" s="39">
        <v>2012</v>
      </c>
      <c r="I24" s="11" t="s">
        <v>45</v>
      </c>
      <c r="J24" s="4" t="s">
        <v>43</v>
      </c>
      <c r="K24" s="3">
        <f t="shared" ref="K24:K27" si="11">K23*0.98</f>
        <v>163.95948799999999</v>
      </c>
      <c r="L24" s="3">
        <f t="shared" ref="L24:L27" si="12">L23*0.98</f>
        <v>54.187368666666657</v>
      </c>
      <c r="M24" s="3">
        <f t="shared" ref="M24:M27" si="13">M23*0.98</f>
        <v>162.09631200000001</v>
      </c>
      <c r="N24" s="3">
        <f t="shared" ref="N24:N27" si="14">N23*0.98</f>
        <v>53.566309999999994</v>
      </c>
      <c r="O24" s="3">
        <f t="shared" ref="O24:O27" si="15">O23*0.98</f>
        <v>160.69892999999999</v>
      </c>
      <c r="P24" s="3">
        <f t="shared" ref="P24:P27" si="16">P23*0.98</f>
        <v>53.100515999999999</v>
      </c>
      <c r="Q24" s="39">
        <v>0</v>
      </c>
      <c r="R24" s="39">
        <v>0</v>
      </c>
      <c r="S24" s="3">
        <f t="shared" ref="S24:S27" si="17">S23*0.98</f>
        <v>486.75473</v>
      </c>
      <c r="T24" s="13">
        <f t="shared" ref="T24:T27" si="18">T23*0.98</f>
        <v>53.618064888888881</v>
      </c>
      <c r="U24" s="11"/>
    </row>
    <row r="25" spans="1:21" customFormat="1" ht="45" customHeight="1" x14ac:dyDescent="0.25">
      <c r="A25" s="38">
        <v>17</v>
      </c>
      <c r="B25" s="55" t="s">
        <v>174</v>
      </c>
      <c r="C25" s="11" t="s">
        <v>110</v>
      </c>
      <c r="D25" s="39">
        <v>2009</v>
      </c>
      <c r="E25" s="53" t="s">
        <v>175</v>
      </c>
      <c r="F25" s="56" t="s">
        <v>136</v>
      </c>
      <c r="G25" s="57" t="s">
        <v>137</v>
      </c>
      <c r="H25" s="39">
        <v>2015</v>
      </c>
      <c r="I25" s="11" t="s">
        <v>45</v>
      </c>
      <c r="J25" s="4" t="s">
        <v>43</v>
      </c>
      <c r="K25" s="3">
        <f t="shared" si="11"/>
        <v>160.68029823999998</v>
      </c>
      <c r="L25" s="3">
        <f t="shared" si="12"/>
        <v>53.103621293333326</v>
      </c>
      <c r="M25" s="3">
        <f t="shared" si="13"/>
        <v>158.85438576000001</v>
      </c>
      <c r="N25" s="3">
        <f t="shared" si="14"/>
        <v>52.494983799999993</v>
      </c>
      <c r="O25" s="3">
        <f t="shared" si="15"/>
        <v>157.4849514</v>
      </c>
      <c r="P25" s="3">
        <f t="shared" si="16"/>
        <v>52.03850568</v>
      </c>
      <c r="Q25" s="39">
        <v>0</v>
      </c>
      <c r="R25" s="39">
        <v>0</v>
      </c>
      <c r="S25" s="3">
        <f t="shared" si="17"/>
        <v>477.01963539999997</v>
      </c>
      <c r="T25" s="13">
        <f t="shared" si="18"/>
        <v>52.545703591111099</v>
      </c>
      <c r="U25" s="11"/>
    </row>
    <row r="26" spans="1:21" customFormat="1" ht="45" customHeight="1" x14ac:dyDescent="0.25">
      <c r="A26" s="38">
        <v>18</v>
      </c>
      <c r="B26" s="55" t="s">
        <v>150</v>
      </c>
      <c r="C26" s="11" t="s">
        <v>106</v>
      </c>
      <c r="D26" s="39">
        <v>2009</v>
      </c>
      <c r="E26" s="53" t="s">
        <v>189</v>
      </c>
      <c r="F26" s="54" t="s">
        <v>151</v>
      </c>
      <c r="G26" s="53" t="s">
        <v>152</v>
      </c>
      <c r="H26" s="39">
        <v>2007</v>
      </c>
      <c r="I26" s="11" t="s">
        <v>45</v>
      </c>
      <c r="J26" s="4" t="s">
        <v>43</v>
      </c>
      <c r="K26" s="3">
        <f t="shared" si="11"/>
        <v>157.46669227519999</v>
      </c>
      <c r="L26" s="3">
        <f t="shared" si="12"/>
        <v>52.041548867466659</v>
      </c>
      <c r="M26" s="3">
        <f t="shared" si="13"/>
        <v>155.67729804480001</v>
      </c>
      <c r="N26" s="3">
        <f t="shared" si="14"/>
        <v>51.44508412399999</v>
      </c>
      <c r="O26" s="3">
        <f t="shared" si="15"/>
        <v>154.33525237199999</v>
      </c>
      <c r="P26" s="3">
        <f t="shared" si="16"/>
        <v>50.997735566399996</v>
      </c>
      <c r="Q26" s="39">
        <v>0</v>
      </c>
      <c r="R26" s="39">
        <v>0</v>
      </c>
      <c r="S26" s="3">
        <f t="shared" si="17"/>
        <v>467.47924269199996</v>
      </c>
      <c r="T26" s="13">
        <f t="shared" si="18"/>
        <v>51.494789519288879</v>
      </c>
      <c r="U26" s="11"/>
    </row>
    <row r="27" spans="1:21" customFormat="1" ht="45" customHeight="1" x14ac:dyDescent="0.25">
      <c r="A27" s="38">
        <v>19</v>
      </c>
      <c r="B27" s="52" t="s">
        <v>46</v>
      </c>
      <c r="C27" s="11" t="s">
        <v>41</v>
      </c>
      <c r="D27" s="39">
        <v>2009</v>
      </c>
      <c r="E27" s="53" t="s">
        <v>47</v>
      </c>
      <c r="F27" s="56" t="s">
        <v>48</v>
      </c>
      <c r="G27" s="57" t="s">
        <v>49</v>
      </c>
      <c r="H27" s="39">
        <v>2006</v>
      </c>
      <c r="I27" s="11" t="s">
        <v>45</v>
      </c>
      <c r="J27" s="4" t="s">
        <v>43</v>
      </c>
      <c r="K27" s="3">
        <f t="shared" si="11"/>
        <v>154.31735842969599</v>
      </c>
      <c r="L27" s="3">
        <f t="shared" si="12"/>
        <v>51.000717890117322</v>
      </c>
      <c r="M27" s="3">
        <f t="shared" si="13"/>
        <v>152.56375208390401</v>
      </c>
      <c r="N27" s="3">
        <f t="shared" si="14"/>
        <v>50.416182441519993</v>
      </c>
      <c r="O27" s="3">
        <f t="shared" si="15"/>
        <v>151.24854732455998</v>
      </c>
      <c r="P27" s="3">
        <f t="shared" si="16"/>
        <v>49.977780855071998</v>
      </c>
      <c r="Q27" s="39">
        <v>0</v>
      </c>
      <c r="R27" s="39">
        <v>0</v>
      </c>
      <c r="S27" s="3">
        <f t="shared" si="17"/>
        <v>458.12965783815997</v>
      </c>
      <c r="T27" s="13">
        <f t="shared" si="18"/>
        <v>50.4648937289031</v>
      </c>
      <c r="U27" s="11"/>
    </row>
    <row r="28" spans="1:21" s="40" customFormat="1" ht="33.75" customHeight="1" x14ac:dyDescent="0.25">
      <c r="B28" s="85" t="s">
        <v>9</v>
      </c>
      <c r="C28" s="85"/>
      <c r="D28" s="85"/>
      <c r="E28" s="85"/>
      <c r="F28" s="30"/>
      <c r="G28" s="31"/>
      <c r="I28" s="30"/>
      <c r="J28" s="30"/>
      <c r="L28" s="32"/>
      <c r="N28" s="32"/>
      <c r="O28" s="86" t="s">
        <v>35</v>
      </c>
      <c r="P28" s="86"/>
      <c r="Q28" s="86"/>
      <c r="R28" s="86"/>
      <c r="S28" s="86"/>
      <c r="T28" s="86"/>
    </row>
    <row r="29" spans="1:21" s="40" customFormat="1" ht="33.75" customHeight="1" x14ac:dyDescent="0.25">
      <c r="B29" s="85" t="s">
        <v>10</v>
      </c>
      <c r="C29" s="85"/>
      <c r="D29" s="85"/>
      <c r="E29" s="85"/>
      <c r="F29" s="30"/>
      <c r="G29" s="31"/>
      <c r="I29" s="30"/>
      <c r="J29" s="30"/>
      <c r="L29" s="32"/>
      <c r="N29" s="32"/>
      <c r="O29" s="86" t="s">
        <v>13</v>
      </c>
      <c r="P29" s="86"/>
      <c r="Q29" s="86"/>
      <c r="R29" s="86"/>
      <c r="S29" s="86"/>
      <c r="T29" s="86"/>
    </row>
    <row r="33" spans="5:32" s="7" customFormat="1" x14ac:dyDescent="0.25">
      <c r="E33" s="8"/>
      <c r="F33" s="1"/>
      <c r="G33" s="2"/>
      <c r="I33" s="9"/>
      <c r="J33" s="9"/>
      <c r="K33" s="9"/>
      <c r="L33" s="18"/>
      <c r="M33" s="9"/>
      <c r="N33" s="18"/>
      <c r="O33" s="9"/>
      <c r="P33" s="18"/>
      <c r="Q33" s="9"/>
      <c r="R33" s="9"/>
      <c r="S33" s="37"/>
      <c r="T33" s="18"/>
      <c r="U33" s="9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5:32" s="7" customFormat="1" x14ac:dyDescent="0.25">
      <c r="E34" s="8"/>
      <c r="F34" s="1"/>
      <c r="G34" s="2"/>
      <c r="I34" s="9"/>
      <c r="J34" s="9"/>
      <c r="K34" s="9"/>
      <c r="L34" s="18"/>
      <c r="M34" s="9"/>
      <c r="N34" s="18"/>
      <c r="O34" s="9"/>
      <c r="P34" s="18"/>
      <c r="Q34" s="9"/>
      <c r="R34" s="9"/>
      <c r="S34" s="37"/>
      <c r="T34" s="18"/>
      <c r="U34" s="9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5:32" s="7" customFormat="1" x14ac:dyDescent="0.25">
      <c r="E35" s="8"/>
      <c r="F35" s="1"/>
      <c r="G35" s="2"/>
      <c r="I35" s="9"/>
      <c r="J35" s="9"/>
      <c r="K35" s="9"/>
      <c r="L35" s="18"/>
      <c r="M35" s="9"/>
      <c r="N35" s="18"/>
      <c r="O35" s="9"/>
      <c r="P35" s="18"/>
      <c r="Q35" s="9"/>
      <c r="R35" s="9"/>
      <c r="S35" s="37"/>
      <c r="T35" s="18"/>
      <c r="U35" s="9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5:32" s="7" customFormat="1" x14ac:dyDescent="0.25">
      <c r="E36" s="8"/>
      <c r="F36" s="1"/>
      <c r="G36" s="2"/>
      <c r="I36" s="9"/>
      <c r="J36" s="9"/>
      <c r="K36" s="9"/>
      <c r="L36" s="18"/>
      <c r="M36" s="9"/>
      <c r="N36" s="18"/>
      <c r="O36" s="9"/>
      <c r="P36" s="18"/>
      <c r="Q36" s="9"/>
      <c r="R36" s="9"/>
      <c r="S36" s="37"/>
      <c r="T36" s="18"/>
      <c r="U36" s="9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</sheetData>
  <sortState ref="A10:AY20">
    <sortCondition ref="A10"/>
  </sortState>
  <mergeCells count="25">
    <mergeCell ref="R6:U6"/>
    <mergeCell ref="B28:E28"/>
    <mergeCell ref="O28:T28"/>
    <mergeCell ref="B29:E29"/>
    <mergeCell ref="O29:T29"/>
    <mergeCell ref="S7:S8"/>
    <mergeCell ref="T7:T8"/>
    <mergeCell ref="J7:J8"/>
    <mergeCell ref="K7:L7"/>
    <mergeCell ref="M7:N7"/>
    <mergeCell ref="O7:P7"/>
    <mergeCell ref="Q7:Q8"/>
    <mergeCell ref="R7:R8"/>
    <mergeCell ref="A1:U1"/>
    <mergeCell ref="A2:U2"/>
    <mergeCell ref="A3:U3"/>
    <mergeCell ref="A4:U4"/>
    <mergeCell ref="A5:U5"/>
    <mergeCell ref="U7:U8"/>
    <mergeCell ref="A7:A8"/>
    <mergeCell ref="D7:D8"/>
    <mergeCell ref="E7:E8"/>
    <mergeCell ref="F7:I7"/>
    <mergeCell ref="B7:B8"/>
    <mergeCell ref="C7:C8"/>
  </mergeCells>
  <pageMargins left="0" right="0" top="0" bottom="0.15748031496062992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V75"/>
  <sheetViews>
    <sheetView view="pageBreakPreview" zoomScale="60" zoomScaleNormal="70" workbookViewId="0">
      <selection activeCell="AA12" sqref="AA12"/>
    </sheetView>
  </sheetViews>
  <sheetFormatPr defaultColWidth="8.85546875" defaultRowHeight="15" x14ac:dyDescent="0.25"/>
  <cols>
    <col min="1" max="1" width="6" style="7" customWidth="1"/>
    <col min="2" max="2" width="39.140625" style="7" customWidth="1"/>
    <col min="3" max="3" width="9.5703125" style="7" customWidth="1"/>
    <col min="4" max="4" width="11.28515625" style="8" customWidth="1"/>
    <col min="5" max="5" width="54.85546875" style="1" customWidth="1"/>
    <col min="6" max="6" width="9.85546875" style="2" customWidth="1"/>
    <col min="7" max="7" width="36.7109375" style="9" customWidth="1"/>
    <col min="8" max="8" width="6.7109375" style="9" customWidth="1"/>
    <col min="9" max="9" width="8.85546875" style="18" customWidth="1"/>
    <col min="10" max="10" width="3.7109375" style="20" customWidth="1"/>
    <col min="11" max="11" width="6.7109375" style="9" customWidth="1"/>
    <col min="12" max="12" width="8.85546875" style="18" customWidth="1"/>
    <col min="13" max="13" width="3.7109375" style="20" customWidth="1"/>
    <col min="14" max="14" width="6.7109375" style="9" customWidth="1"/>
    <col min="15" max="15" width="8.85546875" style="18" customWidth="1"/>
    <col min="16" max="16" width="3.7109375" style="20" customWidth="1"/>
    <col min="17" max="18" width="4.7109375" style="9" customWidth="1"/>
    <col min="19" max="19" width="6.7109375" style="37" customWidth="1"/>
    <col min="20" max="20" width="13.28515625" style="18" customWidth="1"/>
    <col min="21" max="21" width="0.28515625" style="9" customWidth="1"/>
    <col min="22" max="16384" width="8.85546875" style="5"/>
  </cols>
  <sheetData>
    <row r="1" spans="1:21" s="15" customFormat="1" ht="67.5" customHeight="1" x14ac:dyDescent="0.25">
      <c r="A1" s="116" t="s">
        <v>220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1" s="6" customFormat="1" ht="36" customHeight="1" x14ac:dyDescent="0.35">
      <c r="A2" s="114" t="s">
        <v>221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21" customFormat="1" ht="25.9" customHeight="1" x14ac:dyDescent="0.25">
      <c r="A3" s="81" t="s">
        <v>37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</row>
    <row r="4" spans="1:21" customFormat="1" ht="20.45" customHeight="1" x14ac:dyDescent="0.25">
      <c r="A4" s="82" t="s">
        <v>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</row>
    <row r="5" spans="1:21" customFormat="1" ht="21.6" customHeight="1" x14ac:dyDescent="0.25">
      <c r="A5" s="83" t="s">
        <v>36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</row>
    <row r="6" spans="1:21" customFormat="1" x14ac:dyDescent="0.25">
      <c r="A6" s="49" t="s">
        <v>33</v>
      </c>
      <c r="B6" s="49"/>
      <c r="C6" s="49"/>
      <c r="D6" s="8"/>
      <c r="E6" s="1"/>
      <c r="F6" s="2"/>
      <c r="G6" s="9"/>
      <c r="H6" s="9"/>
      <c r="I6" s="18"/>
      <c r="J6" s="20"/>
      <c r="K6" s="9"/>
      <c r="L6" s="18"/>
      <c r="M6" s="20"/>
      <c r="N6" s="9"/>
      <c r="O6" s="18"/>
      <c r="P6" s="20"/>
      <c r="Q6" s="9"/>
      <c r="R6" s="84">
        <v>45955</v>
      </c>
      <c r="S6" s="84"/>
      <c r="T6" s="84"/>
      <c r="U6" s="84"/>
    </row>
    <row r="7" spans="1:21" customFormat="1" ht="37.9" customHeight="1" x14ac:dyDescent="0.25">
      <c r="A7" s="76" t="s">
        <v>1</v>
      </c>
      <c r="B7" s="79" t="s">
        <v>14</v>
      </c>
      <c r="C7" s="80" t="s">
        <v>2</v>
      </c>
      <c r="D7" s="78" t="s">
        <v>4</v>
      </c>
      <c r="E7" s="77" t="s">
        <v>5</v>
      </c>
      <c r="F7" s="77"/>
      <c r="G7" s="77" t="s">
        <v>12</v>
      </c>
      <c r="H7" s="77" t="s">
        <v>27</v>
      </c>
      <c r="I7" s="77"/>
      <c r="J7" s="77"/>
      <c r="K7" s="77" t="s">
        <v>16</v>
      </c>
      <c r="L7" s="77"/>
      <c r="M7" s="77"/>
      <c r="N7" s="77" t="s">
        <v>34</v>
      </c>
      <c r="O7" s="77"/>
      <c r="P7" s="77"/>
      <c r="Q7" s="80" t="s">
        <v>17</v>
      </c>
      <c r="R7" s="80" t="s">
        <v>18</v>
      </c>
      <c r="S7" s="87" t="s">
        <v>26</v>
      </c>
      <c r="T7" s="88" t="s">
        <v>19</v>
      </c>
      <c r="U7" s="74" t="s">
        <v>20</v>
      </c>
    </row>
    <row r="8" spans="1:21" customFormat="1" ht="37.9" customHeight="1" x14ac:dyDescent="0.25">
      <c r="A8" s="76"/>
      <c r="B8" s="79"/>
      <c r="C8" s="80"/>
      <c r="D8" s="78"/>
      <c r="E8" s="69" t="s">
        <v>6</v>
      </c>
      <c r="F8" s="45" t="s">
        <v>7</v>
      </c>
      <c r="G8" s="77"/>
      <c r="H8" s="68" t="s">
        <v>24</v>
      </c>
      <c r="I8" s="71" t="s">
        <v>25</v>
      </c>
      <c r="J8" s="67" t="s">
        <v>1</v>
      </c>
      <c r="K8" s="68" t="s">
        <v>24</v>
      </c>
      <c r="L8" s="71" t="s">
        <v>25</v>
      </c>
      <c r="M8" s="67" t="s">
        <v>1</v>
      </c>
      <c r="N8" s="68" t="s">
        <v>24</v>
      </c>
      <c r="O8" s="71" t="s">
        <v>25</v>
      </c>
      <c r="P8" s="67" t="s">
        <v>1</v>
      </c>
      <c r="Q8" s="80"/>
      <c r="R8" s="80"/>
      <c r="S8" s="87"/>
      <c r="T8" s="88"/>
      <c r="U8" s="75"/>
    </row>
    <row r="9" spans="1:21" customFormat="1" ht="45" customHeight="1" x14ac:dyDescent="0.25">
      <c r="A9" s="38">
        <f>RANK(T9,T$9:T$22,0)</f>
        <v>1</v>
      </c>
      <c r="B9" s="55" t="s">
        <v>62</v>
      </c>
      <c r="C9" s="11" t="s">
        <v>38</v>
      </c>
      <c r="D9" s="53" t="s">
        <v>63</v>
      </c>
      <c r="E9" s="56" t="s">
        <v>88</v>
      </c>
      <c r="F9" s="57"/>
      <c r="G9" s="4" t="s">
        <v>43</v>
      </c>
      <c r="H9" s="3">
        <v>160.5</v>
      </c>
      <c r="I9" s="24">
        <f>H9/2.4-$R9*0.5</f>
        <v>66.875</v>
      </c>
      <c r="J9" s="35">
        <f>RANK(I9,I$9:I$22,0)</f>
        <v>1</v>
      </c>
      <c r="K9" s="3">
        <v>164</v>
      </c>
      <c r="L9" s="24">
        <f>K9/2.4-$R9*0.5</f>
        <v>68.333333333333343</v>
      </c>
      <c r="M9" s="35">
        <f>RANK(L9,L$9:L$22,0)</f>
        <v>2</v>
      </c>
      <c r="N9" s="3">
        <v>162.5</v>
      </c>
      <c r="O9" s="24">
        <f>N9/2.4-$R9*0.5</f>
        <v>67.708333333333343</v>
      </c>
      <c r="P9" s="35">
        <f>RANK(O9,O$9:O$22,0)</f>
        <v>1</v>
      </c>
      <c r="Q9" s="39"/>
      <c r="R9" s="39"/>
      <c r="S9" s="3">
        <f t="shared" ref="S9:S22" si="0">H9+K9+N9</f>
        <v>487</v>
      </c>
      <c r="T9" s="13">
        <f t="shared" ref="T9:T22" si="1">(I9+L9+O9)/3</f>
        <v>67.6388888888889</v>
      </c>
      <c r="U9" s="11"/>
    </row>
    <row r="10" spans="1:21" customFormat="1" ht="45" customHeight="1" x14ac:dyDescent="0.25">
      <c r="A10" s="38">
        <f>RANK(T10,T$9:T$22,0)</f>
        <v>2</v>
      </c>
      <c r="B10" s="55" t="s">
        <v>62</v>
      </c>
      <c r="C10" s="11" t="s">
        <v>38</v>
      </c>
      <c r="D10" s="53" t="s">
        <v>63</v>
      </c>
      <c r="E10" s="56" t="s">
        <v>124</v>
      </c>
      <c r="F10" s="57" t="s">
        <v>125</v>
      </c>
      <c r="G10" s="4" t="s">
        <v>43</v>
      </c>
      <c r="H10" s="3">
        <v>160.5</v>
      </c>
      <c r="I10" s="24">
        <f>H10/2.4-$R10*0.5</f>
        <v>66.875</v>
      </c>
      <c r="J10" s="35">
        <f>RANK(I10,I$9:I$22,0)</f>
        <v>1</v>
      </c>
      <c r="K10" s="3">
        <v>161</v>
      </c>
      <c r="L10" s="24">
        <f>K10/2.4-$R10*0.5</f>
        <v>67.083333333333343</v>
      </c>
      <c r="M10" s="35">
        <f>RANK(L10,L$9:L$22,0)</f>
        <v>4</v>
      </c>
      <c r="N10" s="3">
        <v>162</v>
      </c>
      <c r="O10" s="24">
        <f>N10/2.4-$R10*0.5</f>
        <v>67.5</v>
      </c>
      <c r="P10" s="35">
        <f>RANK(O10,O$9:O$22,0)</f>
        <v>2</v>
      </c>
      <c r="Q10" s="39"/>
      <c r="R10" s="39"/>
      <c r="S10" s="3">
        <f t="shared" si="0"/>
        <v>483.5</v>
      </c>
      <c r="T10" s="13">
        <f t="shared" si="1"/>
        <v>67.152777777777786</v>
      </c>
      <c r="U10" s="11"/>
    </row>
    <row r="11" spans="1:21" customFormat="1" ht="45" customHeight="1" x14ac:dyDescent="0.25">
      <c r="A11" s="38">
        <f>RANK(T11,T$9:T$22,0)</f>
        <v>3</v>
      </c>
      <c r="B11" s="55" t="s">
        <v>77</v>
      </c>
      <c r="C11" s="11" t="s">
        <v>41</v>
      </c>
      <c r="D11" s="53" t="s">
        <v>78</v>
      </c>
      <c r="E11" s="56" t="s">
        <v>79</v>
      </c>
      <c r="F11" s="57" t="s">
        <v>80</v>
      </c>
      <c r="G11" s="4" t="s">
        <v>61</v>
      </c>
      <c r="H11" s="3">
        <v>160</v>
      </c>
      <c r="I11" s="24">
        <f>H11/2.4-$R11*0.5</f>
        <v>66.666666666666671</v>
      </c>
      <c r="J11" s="35">
        <f>RANK(I11,I$9:I$22,0)</f>
        <v>3</v>
      </c>
      <c r="K11" s="3">
        <v>161.5</v>
      </c>
      <c r="L11" s="24">
        <f>K11/2.4-$R11*0.5</f>
        <v>67.291666666666671</v>
      </c>
      <c r="M11" s="35">
        <f>RANK(L11,L$9:L$22,0)</f>
        <v>3</v>
      </c>
      <c r="N11" s="3">
        <v>159</v>
      </c>
      <c r="O11" s="24">
        <f>N11/2.4-$R11*0.5</f>
        <v>66.25</v>
      </c>
      <c r="P11" s="35">
        <f>RANK(O11,O$9:O$22,0)</f>
        <v>3</v>
      </c>
      <c r="Q11" s="39"/>
      <c r="R11" s="39"/>
      <c r="S11" s="3">
        <f t="shared" si="0"/>
        <v>480.5</v>
      </c>
      <c r="T11" s="13">
        <f t="shared" si="1"/>
        <v>66.736111111111114</v>
      </c>
      <c r="U11" s="11"/>
    </row>
    <row r="12" spans="1:21" customFormat="1" ht="45" customHeight="1" x14ac:dyDescent="0.25">
      <c r="A12" s="38">
        <f>RANK(T12,T$9:T$22,0)</f>
        <v>4</v>
      </c>
      <c r="B12" s="55" t="s">
        <v>93</v>
      </c>
      <c r="C12" s="11" t="s">
        <v>44</v>
      </c>
      <c r="D12" s="53" t="s">
        <v>94</v>
      </c>
      <c r="E12" s="56" t="s">
        <v>95</v>
      </c>
      <c r="F12" s="57" t="s">
        <v>96</v>
      </c>
      <c r="G12" s="4" t="s">
        <v>43</v>
      </c>
      <c r="H12" s="3">
        <v>156</v>
      </c>
      <c r="I12" s="24">
        <f>H12/2.4-$R12*0.5</f>
        <v>65</v>
      </c>
      <c r="J12" s="35">
        <f>RANK(I12,I$9:I$22,0)</f>
        <v>6</v>
      </c>
      <c r="K12" s="3">
        <v>165</v>
      </c>
      <c r="L12" s="24">
        <f>K12/2.4-$R12*0.5</f>
        <v>68.75</v>
      </c>
      <c r="M12" s="35">
        <f>RANK(L12,L$9:L$22,0)</f>
        <v>1</v>
      </c>
      <c r="N12" s="3">
        <v>157.5</v>
      </c>
      <c r="O12" s="24">
        <f>N12/2.4-$R12*0.5</f>
        <v>65.625</v>
      </c>
      <c r="P12" s="35">
        <f>RANK(O12,O$9:O$22,0)</f>
        <v>5</v>
      </c>
      <c r="Q12" s="39"/>
      <c r="R12" s="39"/>
      <c r="S12" s="3">
        <f t="shared" si="0"/>
        <v>478.5</v>
      </c>
      <c r="T12" s="13">
        <f t="shared" si="1"/>
        <v>66.458333333333329</v>
      </c>
      <c r="U12" s="11"/>
    </row>
    <row r="13" spans="1:21" customFormat="1" ht="45" customHeight="1" x14ac:dyDescent="0.25">
      <c r="A13" s="38">
        <f>RANK(T13,T$9:T$22,0)</f>
        <v>5</v>
      </c>
      <c r="B13" s="55" t="s">
        <v>97</v>
      </c>
      <c r="C13" s="11" t="s">
        <v>41</v>
      </c>
      <c r="D13" s="53" t="s">
        <v>98</v>
      </c>
      <c r="E13" s="56" t="s">
        <v>99</v>
      </c>
      <c r="F13" s="57" t="s">
        <v>100</v>
      </c>
      <c r="G13" s="4" t="s">
        <v>43</v>
      </c>
      <c r="H13" s="3">
        <v>155.5</v>
      </c>
      <c r="I13" s="24">
        <f>H13/2.4-$R13*0.5</f>
        <v>64.791666666666671</v>
      </c>
      <c r="J13" s="35">
        <f>RANK(I13,I$9:I$22,0)</f>
        <v>8</v>
      </c>
      <c r="K13" s="3">
        <v>160</v>
      </c>
      <c r="L13" s="24">
        <f>K13/2.4-$R13*0.5</f>
        <v>66.666666666666671</v>
      </c>
      <c r="M13" s="35">
        <f>RANK(L13,L$9:L$22,0)</f>
        <v>7</v>
      </c>
      <c r="N13" s="3">
        <v>158.5</v>
      </c>
      <c r="O13" s="24">
        <f>N13/2.4-$R13*0.5</f>
        <v>66.041666666666671</v>
      </c>
      <c r="P13" s="35">
        <f>RANK(O13,O$9:O$22,0)</f>
        <v>4</v>
      </c>
      <c r="Q13" s="39"/>
      <c r="R13" s="39"/>
      <c r="S13" s="3">
        <f t="shared" si="0"/>
        <v>474</v>
      </c>
      <c r="T13" s="13">
        <f t="shared" si="1"/>
        <v>65.833333333333329</v>
      </c>
      <c r="U13" s="11"/>
    </row>
    <row r="14" spans="1:21" customFormat="1" ht="45" customHeight="1" x14ac:dyDescent="0.25">
      <c r="A14" s="38">
        <f>RANK(T14,T$9:T$22,0)</f>
        <v>6</v>
      </c>
      <c r="B14" s="52" t="s">
        <v>84</v>
      </c>
      <c r="C14" s="11" t="s">
        <v>41</v>
      </c>
      <c r="D14" s="53" t="s">
        <v>85</v>
      </c>
      <c r="E14" s="56" t="s">
        <v>86</v>
      </c>
      <c r="F14" s="57" t="s">
        <v>87</v>
      </c>
      <c r="G14" s="4" t="s">
        <v>43</v>
      </c>
      <c r="H14" s="3">
        <v>156</v>
      </c>
      <c r="I14" s="24">
        <f>H14/2.4-$R14*0.5</f>
        <v>65</v>
      </c>
      <c r="J14" s="35">
        <f>RANK(I14,I$9:I$22,0)</f>
        <v>6</v>
      </c>
      <c r="K14" s="3">
        <v>160.5</v>
      </c>
      <c r="L14" s="24">
        <f>K14/2.4-$R14*0.5</f>
        <v>66.875</v>
      </c>
      <c r="M14" s="35">
        <f>RANK(L14,L$9:L$22,0)</f>
        <v>5</v>
      </c>
      <c r="N14" s="3">
        <v>157</v>
      </c>
      <c r="O14" s="24">
        <f>N14/2.4-$R14*0.5</f>
        <v>65.416666666666671</v>
      </c>
      <c r="P14" s="35">
        <f>RANK(O14,O$9:O$22,0)</f>
        <v>6</v>
      </c>
      <c r="Q14" s="39"/>
      <c r="R14" s="39"/>
      <c r="S14" s="3">
        <f t="shared" si="0"/>
        <v>473.5</v>
      </c>
      <c r="T14" s="13">
        <f t="shared" si="1"/>
        <v>65.7638888888889</v>
      </c>
      <c r="U14" s="11"/>
    </row>
    <row r="15" spans="1:21" customFormat="1" ht="45" customHeight="1" x14ac:dyDescent="0.25">
      <c r="A15" s="38">
        <f>RANK(T15,T$9:T$22,0)</f>
        <v>7</v>
      </c>
      <c r="B15" s="55" t="s">
        <v>101</v>
      </c>
      <c r="C15" s="11" t="s">
        <v>41</v>
      </c>
      <c r="D15" s="53" t="s">
        <v>102</v>
      </c>
      <c r="E15" s="56" t="s">
        <v>103</v>
      </c>
      <c r="F15" s="57" t="s">
        <v>104</v>
      </c>
      <c r="G15" s="4" t="s">
        <v>43</v>
      </c>
      <c r="H15" s="3">
        <v>153</v>
      </c>
      <c r="I15" s="24">
        <f>H15/2.4-$R15*0.5</f>
        <v>63.75</v>
      </c>
      <c r="J15" s="35">
        <f>RANK(I15,I$9:I$22,0)</f>
        <v>9</v>
      </c>
      <c r="K15" s="3">
        <v>160.5</v>
      </c>
      <c r="L15" s="24">
        <f>K15/2.4-$R15*0.5</f>
        <v>66.875</v>
      </c>
      <c r="M15" s="35">
        <f>RANK(L15,L$9:L$22,0)</f>
        <v>5</v>
      </c>
      <c r="N15" s="3">
        <v>154</v>
      </c>
      <c r="O15" s="24">
        <f>N15/2.4-$R15*0.5</f>
        <v>64.166666666666671</v>
      </c>
      <c r="P15" s="35">
        <f>RANK(O15,O$9:O$22,0)</f>
        <v>8</v>
      </c>
      <c r="Q15" s="39"/>
      <c r="R15" s="39"/>
      <c r="S15" s="3">
        <f t="shared" si="0"/>
        <v>467.5</v>
      </c>
      <c r="T15" s="13">
        <f t="shared" si="1"/>
        <v>64.930555555555557</v>
      </c>
      <c r="U15" s="11"/>
    </row>
    <row r="16" spans="1:21" customFormat="1" ht="45" customHeight="1" x14ac:dyDescent="0.25">
      <c r="A16" s="38">
        <f>RANK(T16,T$9:T$22,0)</f>
        <v>8</v>
      </c>
      <c r="B16" s="55" t="s">
        <v>89</v>
      </c>
      <c r="C16" s="11" t="s">
        <v>41</v>
      </c>
      <c r="D16" s="53" t="s">
        <v>90</v>
      </c>
      <c r="E16" s="56" t="s">
        <v>91</v>
      </c>
      <c r="F16" s="57" t="s">
        <v>92</v>
      </c>
      <c r="G16" s="4" t="s">
        <v>61</v>
      </c>
      <c r="H16" s="3">
        <v>157</v>
      </c>
      <c r="I16" s="24">
        <f>H16/2.4-$R16*0.5</f>
        <v>65.416666666666671</v>
      </c>
      <c r="J16" s="35">
        <f>RANK(I16,I$9:I$22,0)</f>
        <v>4</v>
      </c>
      <c r="K16" s="3">
        <v>157</v>
      </c>
      <c r="L16" s="24">
        <f>K16/2.4-$R16*0.5</f>
        <v>65.416666666666671</v>
      </c>
      <c r="M16" s="35">
        <f>RANK(L16,L$9:L$22,0)</f>
        <v>9</v>
      </c>
      <c r="N16" s="3">
        <v>151.5</v>
      </c>
      <c r="O16" s="24">
        <f>N16/2.4-$R16*0.5</f>
        <v>63.125</v>
      </c>
      <c r="P16" s="35">
        <f>RANK(O16,O$9:O$22,0)</f>
        <v>10</v>
      </c>
      <c r="Q16" s="39"/>
      <c r="R16" s="39"/>
      <c r="S16" s="3">
        <f t="shared" si="0"/>
        <v>465.5</v>
      </c>
      <c r="T16" s="13">
        <f t="shared" si="1"/>
        <v>64.652777777777786</v>
      </c>
      <c r="U16" s="11"/>
    </row>
    <row r="17" spans="1:48" customFormat="1" ht="45" customHeight="1" x14ac:dyDescent="0.25">
      <c r="A17" s="38">
        <f>RANK(T17,T$9:T$22,0)</f>
        <v>9</v>
      </c>
      <c r="B17" s="55" t="s">
        <v>81</v>
      </c>
      <c r="C17" s="11" t="s">
        <v>41</v>
      </c>
      <c r="D17" s="53" t="s">
        <v>42</v>
      </c>
      <c r="E17" s="56" t="s">
        <v>82</v>
      </c>
      <c r="F17" s="57" t="s">
        <v>83</v>
      </c>
      <c r="G17" s="4" t="s">
        <v>43</v>
      </c>
      <c r="H17" s="3">
        <v>157</v>
      </c>
      <c r="I17" s="24">
        <f>H17/2.4-$R17*0.5</f>
        <v>65.416666666666671</v>
      </c>
      <c r="J17" s="35">
        <f>RANK(I17,I$9:I$22,0)</f>
        <v>4</v>
      </c>
      <c r="K17" s="3">
        <v>154.5</v>
      </c>
      <c r="L17" s="24">
        <f>K17/2.4-$R17*0.5</f>
        <v>64.375</v>
      </c>
      <c r="M17" s="35">
        <f>RANK(L17,L$9:L$22,0)</f>
        <v>12</v>
      </c>
      <c r="N17" s="3">
        <v>151</v>
      </c>
      <c r="O17" s="24">
        <f>N17/2.4-$R17*0.5</f>
        <v>62.916666666666671</v>
      </c>
      <c r="P17" s="35">
        <f>RANK(O17,O$9:O$22,0)</f>
        <v>11</v>
      </c>
      <c r="Q17" s="39"/>
      <c r="R17" s="39"/>
      <c r="S17" s="3">
        <f t="shared" si="0"/>
        <v>462.5</v>
      </c>
      <c r="T17" s="13">
        <f t="shared" si="1"/>
        <v>64.236111111111128</v>
      </c>
      <c r="U17" s="11"/>
    </row>
    <row r="18" spans="1:48" customFormat="1" ht="45" customHeight="1" x14ac:dyDescent="0.25">
      <c r="A18" s="38">
        <f>RANK(T18,T$9:T$22,0)</f>
        <v>10</v>
      </c>
      <c r="B18" s="52" t="s">
        <v>105</v>
      </c>
      <c r="C18" s="11" t="s">
        <v>106</v>
      </c>
      <c r="D18" s="53" t="s">
        <v>107</v>
      </c>
      <c r="E18" s="58" t="s">
        <v>108</v>
      </c>
      <c r="F18" s="57" t="s">
        <v>109</v>
      </c>
      <c r="G18" s="4" t="s">
        <v>43</v>
      </c>
      <c r="H18" s="3">
        <v>147</v>
      </c>
      <c r="I18" s="24">
        <f>H18/2.4-$R18*0.5</f>
        <v>61.25</v>
      </c>
      <c r="J18" s="35">
        <f>RANK(I18,I$9:I$22,0)</f>
        <v>12</v>
      </c>
      <c r="K18" s="3">
        <v>155</v>
      </c>
      <c r="L18" s="24">
        <f>K18/2.4-$R18*0.5</f>
        <v>64.583333333333343</v>
      </c>
      <c r="M18" s="35">
        <f>RANK(L18,L$9:L$22,0)</f>
        <v>11</v>
      </c>
      <c r="N18" s="3">
        <v>157</v>
      </c>
      <c r="O18" s="24">
        <f>N18/2.4-$R18*0.5</f>
        <v>65.416666666666671</v>
      </c>
      <c r="P18" s="35">
        <f>RANK(O18,O$9:O$22,0)</f>
        <v>6</v>
      </c>
      <c r="Q18" s="39"/>
      <c r="R18" s="39"/>
      <c r="S18" s="3">
        <f t="shared" si="0"/>
        <v>459</v>
      </c>
      <c r="T18" s="13">
        <f t="shared" si="1"/>
        <v>63.75</v>
      </c>
      <c r="U18" s="11"/>
    </row>
    <row r="19" spans="1:48" customFormat="1" ht="45" customHeight="1" x14ac:dyDescent="0.25">
      <c r="A19" s="38">
        <f>RANK(T19,T$9:T$22,0)</f>
        <v>11</v>
      </c>
      <c r="B19" s="55" t="s">
        <v>68</v>
      </c>
      <c r="C19" s="11" t="s">
        <v>69</v>
      </c>
      <c r="D19" s="53" t="s">
        <v>70</v>
      </c>
      <c r="E19" s="54" t="s">
        <v>71</v>
      </c>
      <c r="F19" s="59" t="s">
        <v>72</v>
      </c>
      <c r="G19" s="4" t="s">
        <v>61</v>
      </c>
      <c r="H19" s="3">
        <v>145</v>
      </c>
      <c r="I19" s="24">
        <f>H19/2.4-$R19*0.5</f>
        <v>60.416666666666671</v>
      </c>
      <c r="J19" s="35">
        <f>RANK(I19,I$9:I$22,0)</f>
        <v>13</v>
      </c>
      <c r="K19" s="3">
        <v>157</v>
      </c>
      <c r="L19" s="24">
        <f>K19/2.4-$R19*0.5</f>
        <v>65.416666666666671</v>
      </c>
      <c r="M19" s="35">
        <f>RANK(L19,L$9:L$22,0)</f>
        <v>9</v>
      </c>
      <c r="N19" s="3">
        <v>152</v>
      </c>
      <c r="O19" s="24">
        <f>N19/2.4-$R19*0.5</f>
        <v>63.333333333333336</v>
      </c>
      <c r="P19" s="35">
        <f>RANK(O19,O$9:O$22,0)</f>
        <v>9</v>
      </c>
      <c r="Q19" s="39"/>
      <c r="R19" s="39"/>
      <c r="S19" s="3">
        <f t="shared" si="0"/>
        <v>454</v>
      </c>
      <c r="T19" s="13">
        <f t="shared" si="1"/>
        <v>63.055555555555564</v>
      </c>
      <c r="U19" s="11"/>
    </row>
    <row r="20" spans="1:48" customFormat="1" ht="45" customHeight="1" x14ac:dyDescent="0.25">
      <c r="A20" s="38">
        <f>RANK(T20,T$9:T$22,0)</f>
        <v>12</v>
      </c>
      <c r="B20" s="55" t="s">
        <v>73</v>
      </c>
      <c r="C20" s="11" t="s">
        <v>38</v>
      </c>
      <c r="D20" s="53" t="s">
        <v>74</v>
      </c>
      <c r="E20" s="56" t="s">
        <v>75</v>
      </c>
      <c r="F20" s="57" t="s">
        <v>76</v>
      </c>
      <c r="G20" s="4" t="s">
        <v>43</v>
      </c>
      <c r="H20" s="3">
        <v>148</v>
      </c>
      <c r="I20" s="24">
        <f>H20/2.4-$R20*0.5</f>
        <v>61.666666666666671</v>
      </c>
      <c r="J20" s="35">
        <f>RANK(I20,I$9:I$22,0)</f>
        <v>11</v>
      </c>
      <c r="K20" s="3">
        <v>157.5</v>
      </c>
      <c r="L20" s="24">
        <f>K20/2.4-$R20*0.5</f>
        <v>65.625</v>
      </c>
      <c r="M20" s="35">
        <f>RANK(L20,L$9:L$22,0)</f>
        <v>8</v>
      </c>
      <c r="N20" s="3">
        <v>148</v>
      </c>
      <c r="O20" s="24">
        <f>N20/2.4-$R20*0.5</f>
        <v>61.666666666666671</v>
      </c>
      <c r="P20" s="35">
        <f>RANK(O20,O$9:O$22,0)</f>
        <v>13</v>
      </c>
      <c r="Q20" s="39"/>
      <c r="R20" s="39"/>
      <c r="S20" s="3">
        <f t="shared" si="0"/>
        <v>453.5</v>
      </c>
      <c r="T20" s="13">
        <f t="shared" si="1"/>
        <v>62.986111111111114</v>
      </c>
      <c r="U20" s="11"/>
    </row>
    <row r="21" spans="1:48" customFormat="1" ht="45" customHeight="1" x14ac:dyDescent="0.25">
      <c r="A21" s="38">
        <f>RANK(T21,T$9:T$22,0)</f>
        <v>13</v>
      </c>
      <c r="B21" s="52" t="s">
        <v>57</v>
      </c>
      <c r="C21" s="4" t="s">
        <v>41</v>
      </c>
      <c r="D21" s="53" t="s">
        <v>58</v>
      </c>
      <c r="E21" s="56" t="s">
        <v>59</v>
      </c>
      <c r="F21" s="57" t="s">
        <v>60</v>
      </c>
      <c r="G21" s="4" t="s">
        <v>61</v>
      </c>
      <c r="H21" s="3">
        <v>148.5</v>
      </c>
      <c r="I21" s="24">
        <f>H21/2.4-$R21*0.5</f>
        <v>61.875</v>
      </c>
      <c r="J21" s="35">
        <f>RANK(I21,I$9:I$22,0)</f>
        <v>10</v>
      </c>
      <c r="K21" s="3">
        <v>149.5</v>
      </c>
      <c r="L21" s="24">
        <f>K21/2.4-$R21*0.5</f>
        <v>62.291666666666671</v>
      </c>
      <c r="M21" s="35">
        <f>RANK(L21,L$9:L$22,0)</f>
        <v>14</v>
      </c>
      <c r="N21" s="3">
        <v>151</v>
      </c>
      <c r="O21" s="24">
        <f>N21/2.4-$R21*0.5</f>
        <v>62.916666666666671</v>
      </c>
      <c r="P21" s="35">
        <f>RANK(O21,O$9:O$22,0)</f>
        <v>11</v>
      </c>
      <c r="Q21" s="39"/>
      <c r="R21" s="39"/>
      <c r="S21" s="3">
        <f t="shared" si="0"/>
        <v>449</v>
      </c>
      <c r="T21" s="13">
        <f t="shared" si="1"/>
        <v>62.361111111111114</v>
      </c>
      <c r="U21" s="11"/>
    </row>
    <row r="22" spans="1:48" customFormat="1" ht="45" customHeight="1" x14ac:dyDescent="0.25">
      <c r="A22" s="38">
        <f>RANK(T22,T$9:T$22,0)</f>
        <v>14</v>
      </c>
      <c r="B22" s="55" t="s">
        <v>64</v>
      </c>
      <c r="C22" s="11" t="s">
        <v>38</v>
      </c>
      <c r="D22" s="53" t="s">
        <v>65</v>
      </c>
      <c r="E22" s="56" t="s">
        <v>66</v>
      </c>
      <c r="F22" s="57" t="s">
        <v>67</v>
      </c>
      <c r="G22" s="4" t="s">
        <v>43</v>
      </c>
      <c r="H22" s="3">
        <v>145</v>
      </c>
      <c r="I22" s="24">
        <f>H22/2.4-$R22*0.5</f>
        <v>60.416666666666671</v>
      </c>
      <c r="J22" s="35">
        <f>RANK(I22,I$9:I$22,0)</f>
        <v>13</v>
      </c>
      <c r="K22" s="3">
        <v>154.5</v>
      </c>
      <c r="L22" s="24">
        <f>K22/2.4-$R22*0.5</f>
        <v>64.375</v>
      </c>
      <c r="M22" s="35">
        <f>RANK(L22,L$9:L$22,0)</f>
        <v>12</v>
      </c>
      <c r="N22" s="3">
        <v>147.5</v>
      </c>
      <c r="O22" s="24">
        <f>N22/2.4-$R22*0.5</f>
        <v>61.458333333333336</v>
      </c>
      <c r="P22" s="35">
        <f>RANK(O22,O$9:O$22,0)</f>
        <v>14</v>
      </c>
      <c r="Q22" s="39"/>
      <c r="R22" s="39"/>
      <c r="S22" s="3">
        <f t="shared" si="0"/>
        <v>447</v>
      </c>
      <c r="T22" s="13">
        <f t="shared" si="1"/>
        <v>62.083333333333336</v>
      </c>
      <c r="U22" s="11"/>
    </row>
    <row r="23" spans="1:48" s="70" customFormat="1" ht="45" customHeight="1" x14ac:dyDescent="0.25">
      <c r="B23" s="85"/>
      <c r="C23" s="85"/>
      <c r="D23" s="85"/>
      <c r="E23" s="30"/>
      <c r="F23" s="31"/>
      <c r="G23" s="30"/>
      <c r="I23" s="32"/>
      <c r="J23" s="36"/>
      <c r="L23" s="32"/>
      <c r="M23" s="36"/>
      <c r="N23" s="86"/>
      <c r="O23" s="86"/>
      <c r="P23" s="86"/>
      <c r="Q23" s="86"/>
      <c r="R23" s="86"/>
      <c r="S23" s="86"/>
      <c r="T23" s="86"/>
      <c r="W23" s="10"/>
      <c r="X23" s="10"/>
      <c r="Y23" s="10"/>
      <c r="Z23" s="10"/>
      <c r="AA23" s="10"/>
      <c r="AB23" s="10"/>
      <c r="AC23" s="10"/>
    </row>
    <row r="24" spans="1:48" s="70" customFormat="1" ht="45" customHeight="1" x14ac:dyDescent="0.25">
      <c r="B24" s="85" t="s">
        <v>9</v>
      </c>
      <c r="C24" s="85"/>
      <c r="D24" s="85"/>
      <c r="E24" s="30"/>
      <c r="F24" s="31"/>
      <c r="G24" s="30"/>
      <c r="I24" s="32"/>
      <c r="J24" s="36"/>
      <c r="L24" s="32"/>
      <c r="M24" s="36"/>
      <c r="N24" s="86" t="s">
        <v>35</v>
      </c>
      <c r="O24" s="86"/>
      <c r="P24" s="86"/>
      <c r="Q24" s="86"/>
      <c r="R24" s="86"/>
      <c r="S24" s="86"/>
      <c r="T24" s="86"/>
      <c r="W24" s="10"/>
      <c r="X24" s="10"/>
      <c r="Y24" s="10"/>
      <c r="Z24" s="10"/>
      <c r="AA24" s="10"/>
      <c r="AB24" s="10"/>
      <c r="AC24" s="10"/>
    </row>
    <row r="25" spans="1:48" s="70" customFormat="1" ht="45" customHeight="1" x14ac:dyDescent="0.25">
      <c r="B25" s="85" t="s">
        <v>10</v>
      </c>
      <c r="C25" s="85"/>
      <c r="D25" s="85"/>
      <c r="E25" s="30"/>
      <c r="F25" s="31"/>
      <c r="G25" s="30"/>
      <c r="I25" s="32"/>
      <c r="J25" s="36"/>
      <c r="L25" s="32"/>
      <c r="M25" s="36"/>
      <c r="N25" s="86" t="s">
        <v>13</v>
      </c>
      <c r="O25" s="86"/>
      <c r="P25" s="86"/>
      <c r="Q25" s="86"/>
      <c r="R25" s="86"/>
      <c r="S25" s="86"/>
      <c r="T25" s="86"/>
    </row>
    <row r="28" spans="1:48" s="7" customFormat="1" x14ac:dyDescent="0.25">
      <c r="D28" s="8"/>
      <c r="E28" s="1"/>
      <c r="F28" s="2"/>
      <c r="G28" s="9"/>
      <c r="H28" s="9"/>
      <c r="I28" s="18"/>
      <c r="J28" s="20"/>
      <c r="K28" s="9"/>
      <c r="L28" s="18"/>
      <c r="M28" s="20"/>
      <c r="N28" s="9"/>
      <c r="O28" s="18"/>
      <c r="P28" s="20"/>
      <c r="Q28" s="9"/>
      <c r="R28" s="9"/>
      <c r="S28" s="37"/>
      <c r="T28" s="18"/>
      <c r="U28" s="9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s="7" customFormat="1" x14ac:dyDescent="0.25">
      <c r="D29" s="8"/>
      <c r="E29" s="1"/>
      <c r="F29" s="2"/>
      <c r="G29" s="9"/>
      <c r="H29" s="9"/>
      <c r="I29" s="18"/>
      <c r="J29" s="20"/>
      <c r="K29" s="9"/>
      <c r="L29" s="18"/>
      <c r="M29" s="20"/>
      <c r="N29" s="9"/>
      <c r="O29" s="18"/>
      <c r="P29" s="20"/>
      <c r="Q29" s="9"/>
      <c r="R29" s="9"/>
      <c r="S29" s="37"/>
      <c r="T29" s="18"/>
      <c r="U29" s="9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s="7" customFormat="1" x14ac:dyDescent="0.25">
      <c r="D30" s="8"/>
      <c r="E30" s="1"/>
      <c r="F30" s="2"/>
      <c r="G30" s="9"/>
      <c r="H30" s="9"/>
      <c r="I30" s="18"/>
      <c r="J30" s="20"/>
      <c r="K30" s="9"/>
      <c r="L30" s="18"/>
      <c r="M30" s="20"/>
      <c r="N30" s="9"/>
      <c r="O30" s="18"/>
      <c r="P30" s="20"/>
      <c r="Q30" s="9"/>
      <c r="R30" s="9"/>
      <c r="S30" s="37"/>
      <c r="T30" s="18"/>
      <c r="U30" s="9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s="7" customFormat="1" x14ac:dyDescent="0.25">
      <c r="D31" s="8"/>
      <c r="E31" s="1"/>
      <c r="F31" s="2"/>
      <c r="G31" s="9"/>
      <c r="H31" s="9"/>
      <c r="I31" s="18"/>
      <c r="J31" s="20"/>
      <c r="K31" s="9"/>
      <c r="L31" s="18"/>
      <c r="M31" s="20"/>
      <c r="N31" s="9"/>
      <c r="O31" s="18"/>
      <c r="P31" s="20"/>
      <c r="Q31" s="9"/>
      <c r="R31" s="9"/>
      <c r="S31" s="37"/>
      <c r="T31" s="18"/>
      <c r="U31" s="9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s="7" customFormat="1" x14ac:dyDescent="0.25">
      <c r="D32" s="8"/>
      <c r="E32" s="1"/>
      <c r="F32" s="2"/>
      <c r="G32" s="9"/>
      <c r="H32" s="9"/>
      <c r="I32" s="18"/>
      <c r="J32" s="20"/>
      <c r="K32" s="9"/>
      <c r="L32" s="18"/>
      <c r="M32" s="20"/>
      <c r="N32" s="9"/>
      <c r="O32" s="18"/>
      <c r="P32" s="20"/>
      <c r="Q32" s="9"/>
      <c r="R32" s="9"/>
      <c r="S32" s="37"/>
      <c r="T32" s="18"/>
      <c r="U32" s="9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5" spans="4:48" s="7" customFormat="1" x14ac:dyDescent="0.25">
      <c r="D35" s="8"/>
      <c r="E35" s="1"/>
      <c r="F35" s="2"/>
      <c r="G35" s="9"/>
      <c r="H35" s="9"/>
      <c r="I35" s="18"/>
      <c r="J35" s="20"/>
      <c r="K35" s="9"/>
      <c r="L35" s="18"/>
      <c r="M35" s="20"/>
      <c r="N35" s="9"/>
      <c r="O35" s="18"/>
      <c r="P35" s="20"/>
      <c r="Q35" s="9"/>
      <c r="R35" s="9"/>
      <c r="S35" s="37"/>
      <c r="T35" s="18"/>
      <c r="U35" s="9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4:48" s="7" customFormat="1" x14ac:dyDescent="0.25">
      <c r="D36" s="8"/>
      <c r="E36" s="1"/>
      <c r="F36" s="2"/>
      <c r="G36" s="9"/>
      <c r="H36" s="9"/>
      <c r="I36" s="18"/>
      <c r="J36" s="20"/>
      <c r="K36" s="9"/>
      <c r="L36" s="18"/>
      <c r="M36" s="20"/>
      <c r="N36" s="9"/>
      <c r="O36" s="18"/>
      <c r="P36" s="20"/>
      <c r="Q36" s="9"/>
      <c r="R36" s="9"/>
      <c r="S36" s="37"/>
      <c r="T36" s="18"/>
      <c r="U36" s="9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9" spans="4:48" s="7" customFormat="1" x14ac:dyDescent="0.25">
      <c r="D39" s="8"/>
      <c r="E39" s="1"/>
      <c r="F39" s="2"/>
      <c r="G39" s="9"/>
      <c r="H39" s="9"/>
      <c r="I39" s="18"/>
      <c r="J39" s="20"/>
      <c r="K39" s="9"/>
      <c r="L39" s="18"/>
      <c r="M39" s="20"/>
      <c r="N39" s="9"/>
      <c r="O39" s="18"/>
      <c r="P39" s="20"/>
      <c r="Q39" s="9"/>
      <c r="R39" s="9"/>
      <c r="S39" s="37"/>
      <c r="T39" s="18"/>
      <c r="U39" s="9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4:48" s="7" customFormat="1" x14ac:dyDescent="0.25">
      <c r="D40" s="8"/>
      <c r="E40" s="1"/>
      <c r="F40" s="2"/>
      <c r="G40" s="9"/>
      <c r="H40" s="9"/>
      <c r="I40" s="18"/>
      <c r="J40" s="20"/>
      <c r="K40" s="9"/>
      <c r="L40" s="18"/>
      <c r="M40" s="20"/>
      <c r="N40" s="9"/>
      <c r="O40" s="18"/>
      <c r="P40" s="20"/>
      <c r="Q40" s="9"/>
      <c r="R40" s="9"/>
      <c r="S40" s="37"/>
      <c r="T40" s="18"/>
      <c r="U40" s="9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4" spans="4:48" s="7" customFormat="1" x14ac:dyDescent="0.25">
      <c r="D44" s="8"/>
      <c r="E44" s="1"/>
      <c r="F44" s="2"/>
      <c r="G44" s="9"/>
      <c r="H44" s="9"/>
      <c r="I44" s="18"/>
      <c r="J44" s="20"/>
      <c r="K44" s="9"/>
      <c r="L44" s="18"/>
      <c r="M44" s="20"/>
      <c r="N44" s="9"/>
      <c r="O44" s="18"/>
      <c r="P44" s="20"/>
      <c r="Q44" s="9"/>
      <c r="R44" s="9"/>
      <c r="S44" s="37"/>
      <c r="T44" s="18"/>
      <c r="U44" s="9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</row>
    <row r="45" spans="4:48" s="7" customFormat="1" x14ac:dyDescent="0.25">
      <c r="D45" s="8"/>
      <c r="E45" s="1"/>
      <c r="F45" s="2"/>
      <c r="G45" s="9"/>
      <c r="H45" s="9"/>
      <c r="I45" s="18"/>
      <c r="J45" s="20"/>
      <c r="K45" s="9"/>
      <c r="L45" s="18"/>
      <c r="M45" s="20"/>
      <c r="N45" s="9"/>
      <c r="O45" s="18"/>
      <c r="P45" s="20"/>
      <c r="Q45" s="9"/>
      <c r="R45" s="9"/>
      <c r="S45" s="37"/>
      <c r="T45" s="18"/>
      <c r="U45" s="9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</row>
    <row r="46" spans="4:48" s="7" customFormat="1" x14ac:dyDescent="0.25">
      <c r="D46" s="8"/>
      <c r="E46" s="1"/>
      <c r="F46" s="2"/>
      <c r="G46" s="9"/>
      <c r="H46" s="9"/>
      <c r="I46" s="18"/>
      <c r="J46" s="20"/>
      <c r="K46" s="9"/>
      <c r="L46" s="18"/>
      <c r="M46" s="20"/>
      <c r="N46" s="9"/>
      <c r="O46" s="18"/>
      <c r="P46" s="20"/>
      <c r="Q46" s="9"/>
      <c r="R46" s="9"/>
      <c r="S46" s="37"/>
      <c r="T46" s="18"/>
      <c r="U46" s="9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</row>
    <row r="47" spans="4:48" s="7" customFormat="1" x14ac:dyDescent="0.25">
      <c r="D47" s="8"/>
      <c r="E47" s="1"/>
      <c r="F47" s="2"/>
      <c r="G47" s="9"/>
      <c r="H47" s="9"/>
      <c r="I47" s="18"/>
      <c r="J47" s="20"/>
      <c r="K47" s="9"/>
      <c r="L47" s="18"/>
      <c r="M47" s="20"/>
      <c r="N47" s="9"/>
      <c r="O47" s="18"/>
      <c r="P47" s="20"/>
      <c r="Q47" s="9"/>
      <c r="R47" s="9"/>
      <c r="S47" s="37"/>
      <c r="T47" s="18"/>
      <c r="U47" s="9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</row>
    <row r="52" spans="4:48" s="7" customFormat="1" x14ac:dyDescent="0.25">
      <c r="D52" s="8"/>
      <c r="E52" s="1"/>
      <c r="F52" s="2"/>
      <c r="G52" s="9"/>
      <c r="H52" s="9"/>
      <c r="I52" s="18"/>
      <c r="J52" s="20"/>
      <c r="K52" s="9"/>
      <c r="L52" s="18"/>
      <c r="M52" s="20"/>
      <c r="N52" s="9"/>
      <c r="O52" s="18"/>
      <c r="P52" s="20"/>
      <c r="Q52" s="9"/>
      <c r="R52" s="9"/>
      <c r="S52" s="37"/>
      <c r="T52" s="18"/>
      <c r="U52" s="9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</row>
    <row r="53" spans="4:48" s="7" customFormat="1" x14ac:dyDescent="0.25">
      <c r="D53" s="8"/>
      <c r="E53" s="1"/>
      <c r="F53" s="2"/>
      <c r="G53" s="9"/>
      <c r="H53" s="9"/>
      <c r="I53" s="18"/>
      <c r="J53" s="20"/>
      <c r="K53" s="9"/>
      <c r="L53" s="18"/>
      <c r="M53" s="20"/>
      <c r="N53" s="9"/>
      <c r="O53" s="18"/>
      <c r="P53" s="20"/>
      <c r="Q53" s="9"/>
      <c r="R53" s="9"/>
      <c r="S53" s="37"/>
      <c r="T53" s="18"/>
      <c r="U53" s="9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</row>
    <row r="55" spans="4:48" s="7" customFormat="1" x14ac:dyDescent="0.25">
      <c r="D55" s="8"/>
      <c r="E55" s="1"/>
      <c r="F55" s="2"/>
      <c r="G55" s="9"/>
      <c r="H55" s="9"/>
      <c r="I55" s="18"/>
      <c r="J55" s="20"/>
      <c r="K55" s="9"/>
      <c r="L55" s="18"/>
      <c r="M55" s="20"/>
      <c r="N55" s="9"/>
      <c r="O55" s="18"/>
      <c r="P55" s="20"/>
      <c r="Q55" s="9"/>
      <c r="R55" s="9"/>
      <c r="S55" s="37"/>
      <c r="T55" s="18"/>
      <c r="U55" s="9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</row>
    <row r="56" spans="4:48" s="7" customFormat="1" x14ac:dyDescent="0.25">
      <c r="D56" s="8"/>
      <c r="E56" s="1"/>
      <c r="F56" s="2"/>
      <c r="G56" s="9"/>
      <c r="H56" s="9"/>
      <c r="I56" s="18"/>
      <c r="J56" s="20"/>
      <c r="K56" s="9"/>
      <c r="L56" s="18"/>
      <c r="M56" s="20"/>
      <c r="N56" s="9"/>
      <c r="O56" s="18"/>
      <c r="P56" s="20"/>
      <c r="Q56" s="9"/>
      <c r="R56" s="9"/>
      <c r="S56" s="37"/>
      <c r="T56" s="18"/>
      <c r="U56" s="9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</row>
    <row r="57" spans="4:48" s="7" customFormat="1" x14ac:dyDescent="0.25">
      <c r="D57" s="8"/>
      <c r="E57" s="1"/>
      <c r="F57" s="2"/>
      <c r="G57" s="9"/>
      <c r="H57" s="9"/>
      <c r="I57" s="18"/>
      <c r="J57" s="20"/>
      <c r="K57" s="9"/>
      <c r="L57" s="18"/>
      <c r="M57" s="20"/>
      <c r="N57" s="9"/>
      <c r="O57" s="18"/>
      <c r="P57" s="20"/>
      <c r="Q57" s="9"/>
      <c r="R57" s="9"/>
      <c r="S57" s="37"/>
      <c r="T57" s="18"/>
      <c r="U57" s="9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</row>
    <row r="64" spans="4:48" s="7" customFormat="1" x14ac:dyDescent="0.25">
      <c r="D64" s="8"/>
      <c r="E64" s="1"/>
      <c r="F64" s="2"/>
      <c r="G64" s="9"/>
      <c r="H64" s="9"/>
      <c r="I64" s="18"/>
      <c r="J64" s="20"/>
      <c r="K64" s="9"/>
      <c r="L64" s="18"/>
      <c r="M64" s="20"/>
      <c r="N64" s="9"/>
      <c r="O64" s="18"/>
      <c r="P64" s="20"/>
      <c r="Q64" s="9"/>
      <c r="R64" s="9"/>
      <c r="S64" s="37"/>
      <c r="T64" s="18"/>
      <c r="U64" s="9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</row>
    <row r="65" spans="4:48" s="7" customFormat="1" x14ac:dyDescent="0.25">
      <c r="D65" s="8"/>
      <c r="E65" s="1"/>
      <c r="F65" s="2"/>
      <c r="G65" s="9"/>
      <c r="H65" s="9"/>
      <c r="I65" s="18"/>
      <c r="J65" s="20"/>
      <c r="K65" s="9"/>
      <c r="L65" s="18"/>
      <c r="M65" s="20"/>
      <c r="N65" s="9"/>
      <c r="O65" s="18"/>
      <c r="P65" s="20"/>
      <c r="Q65" s="9"/>
      <c r="R65" s="9"/>
      <c r="S65" s="37"/>
      <c r="T65" s="18"/>
      <c r="U65" s="9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</row>
    <row r="67" spans="4:48" s="7" customFormat="1" x14ac:dyDescent="0.25">
      <c r="D67" s="8"/>
      <c r="E67" s="1"/>
      <c r="F67" s="2"/>
      <c r="G67" s="9"/>
      <c r="H67" s="9"/>
      <c r="I67" s="18"/>
      <c r="J67" s="20"/>
      <c r="K67" s="9"/>
      <c r="L67" s="18"/>
      <c r="M67" s="20"/>
      <c r="N67" s="9"/>
      <c r="O67" s="18"/>
      <c r="P67" s="20"/>
      <c r="Q67" s="9"/>
      <c r="R67" s="9"/>
      <c r="S67" s="37"/>
      <c r="T67" s="18"/>
      <c r="U67" s="9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</row>
    <row r="68" spans="4:48" s="7" customFormat="1" x14ac:dyDescent="0.25">
      <c r="D68" s="8"/>
      <c r="E68" s="1"/>
      <c r="F68" s="2"/>
      <c r="G68" s="9"/>
      <c r="H68" s="9"/>
      <c r="I68" s="18"/>
      <c r="J68" s="20"/>
      <c r="K68" s="9"/>
      <c r="L68" s="18"/>
      <c r="M68" s="20"/>
      <c r="N68" s="9"/>
      <c r="O68" s="18"/>
      <c r="P68" s="20"/>
      <c r="Q68" s="9"/>
      <c r="R68" s="9"/>
      <c r="S68" s="37"/>
      <c r="T68" s="18"/>
      <c r="U68" s="9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</row>
    <row r="69" spans="4:48" s="7" customFormat="1" x14ac:dyDescent="0.25">
      <c r="D69" s="8"/>
      <c r="E69" s="1"/>
      <c r="F69" s="2"/>
      <c r="G69" s="9"/>
      <c r="H69" s="9"/>
      <c r="I69" s="18"/>
      <c r="J69" s="20"/>
      <c r="K69" s="9"/>
      <c r="L69" s="18"/>
      <c r="M69" s="20"/>
      <c r="N69" s="9"/>
      <c r="O69" s="18"/>
      <c r="P69" s="20"/>
      <c r="Q69" s="9"/>
      <c r="R69" s="9"/>
      <c r="S69" s="37"/>
      <c r="T69" s="18"/>
      <c r="U69" s="9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</row>
    <row r="71" spans="4:48" s="7" customFormat="1" x14ac:dyDescent="0.25">
      <c r="D71" s="8"/>
      <c r="E71" s="1"/>
      <c r="F71" s="2"/>
      <c r="G71" s="9"/>
      <c r="H71" s="9"/>
      <c r="I71" s="18"/>
      <c r="J71" s="20"/>
      <c r="K71" s="9"/>
      <c r="L71" s="18"/>
      <c r="M71" s="20"/>
      <c r="N71" s="9"/>
      <c r="O71" s="18"/>
      <c r="P71" s="20"/>
      <c r="Q71" s="9"/>
      <c r="R71" s="9"/>
      <c r="S71" s="37"/>
      <c r="T71" s="18"/>
      <c r="U71" s="9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</row>
    <row r="72" spans="4:48" s="7" customFormat="1" x14ac:dyDescent="0.25">
      <c r="D72" s="8"/>
      <c r="E72" s="1"/>
      <c r="F72" s="2"/>
      <c r="G72" s="9"/>
      <c r="H72" s="9"/>
      <c r="I72" s="18"/>
      <c r="J72" s="20"/>
      <c r="K72" s="9"/>
      <c r="L72" s="18"/>
      <c r="M72" s="20"/>
      <c r="N72" s="9"/>
      <c r="O72" s="18"/>
      <c r="P72" s="20"/>
      <c r="Q72" s="9"/>
      <c r="R72" s="9"/>
      <c r="S72" s="37"/>
      <c r="T72" s="18"/>
      <c r="U72" s="9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</row>
    <row r="73" spans="4:48" s="7" customFormat="1" x14ac:dyDescent="0.25">
      <c r="D73" s="8"/>
      <c r="E73" s="1"/>
      <c r="F73" s="2"/>
      <c r="G73" s="9"/>
      <c r="H73" s="9"/>
      <c r="I73" s="18"/>
      <c r="J73" s="20"/>
      <c r="K73" s="9"/>
      <c r="L73" s="18"/>
      <c r="M73" s="20"/>
      <c r="N73" s="9"/>
      <c r="O73" s="18"/>
      <c r="P73" s="20"/>
      <c r="Q73" s="9"/>
      <c r="R73" s="9"/>
      <c r="S73" s="37"/>
      <c r="T73" s="18"/>
      <c r="U73" s="9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</row>
    <row r="74" spans="4:48" s="7" customFormat="1" x14ac:dyDescent="0.25">
      <c r="D74" s="8"/>
      <c r="E74" s="1"/>
      <c r="F74" s="2"/>
      <c r="G74" s="9"/>
      <c r="H74" s="9"/>
      <c r="I74" s="18"/>
      <c r="J74" s="20"/>
      <c r="K74" s="9"/>
      <c r="L74" s="18"/>
      <c r="M74" s="20"/>
      <c r="N74" s="9"/>
      <c r="O74" s="18"/>
      <c r="P74" s="20"/>
      <c r="Q74" s="9"/>
      <c r="R74" s="9"/>
      <c r="S74" s="37"/>
      <c r="T74" s="18"/>
      <c r="U74" s="9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</row>
    <row r="75" spans="4:48" s="7" customFormat="1" x14ac:dyDescent="0.25">
      <c r="D75" s="8"/>
      <c r="E75" s="1"/>
      <c r="F75" s="2"/>
      <c r="G75" s="9"/>
      <c r="H75" s="9"/>
      <c r="I75" s="18"/>
      <c r="J75" s="20"/>
      <c r="K75" s="9"/>
      <c r="L75" s="18"/>
      <c r="M75" s="20"/>
      <c r="N75" s="9"/>
      <c r="O75" s="18"/>
      <c r="P75" s="20"/>
      <c r="Q75" s="9"/>
      <c r="R75" s="9"/>
      <c r="S75" s="37"/>
      <c r="T75" s="18"/>
      <c r="U75" s="9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</row>
  </sheetData>
  <mergeCells count="26">
    <mergeCell ref="R6:U6"/>
    <mergeCell ref="A1:R1"/>
    <mergeCell ref="A2:R2"/>
    <mergeCell ref="A3:U3"/>
    <mergeCell ref="A4:U4"/>
    <mergeCell ref="A5:U5"/>
    <mergeCell ref="S7:S8"/>
    <mergeCell ref="T7:T8"/>
    <mergeCell ref="U7:U8"/>
    <mergeCell ref="G7:G8"/>
    <mergeCell ref="H7:J7"/>
    <mergeCell ref="K7:M7"/>
    <mergeCell ref="N7:P7"/>
    <mergeCell ref="Q7:Q8"/>
    <mergeCell ref="R7:R8"/>
    <mergeCell ref="A7:A8"/>
    <mergeCell ref="B7:B8"/>
    <mergeCell ref="C7:C8"/>
    <mergeCell ref="D7:D8"/>
    <mergeCell ref="E7:F7"/>
    <mergeCell ref="B23:D23"/>
    <mergeCell ref="N23:T23"/>
    <mergeCell ref="B24:D24"/>
    <mergeCell ref="N24:T24"/>
    <mergeCell ref="B25:D25"/>
    <mergeCell ref="N25:T25"/>
  </mergeCells>
  <pageMargins left="0" right="0" top="0" bottom="0.15748031496062992" header="0.31496062992125984" footer="0.31496062992125984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33"/>
  <sheetViews>
    <sheetView view="pageBreakPreview" zoomScale="60" zoomScaleNormal="70" workbookViewId="0">
      <selection activeCell="D12" sqref="D12:D13"/>
    </sheetView>
  </sheetViews>
  <sheetFormatPr defaultColWidth="8.85546875" defaultRowHeight="15" x14ac:dyDescent="0.25"/>
  <cols>
    <col min="1" max="1" width="6.7109375" style="7" customWidth="1"/>
    <col min="2" max="2" width="43.7109375" style="7" customWidth="1"/>
    <col min="3" max="3" width="6.28515625" style="7" customWidth="1"/>
    <col min="4" max="4" width="10.5703125" style="8" customWidth="1"/>
    <col min="5" max="5" width="55.140625" style="1" customWidth="1"/>
    <col min="6" max="6" width="9.85546875" style="2" customWidth="1"/>
    <col min="7" max="7" width="33.7109375" style="9" customWidth="1"/>
    <col min="8" max="8" width="7.7109375" style="9" customWidth="1"/>
    <col min="9" max="9" width="7.7109375" style="18" customWidth="1"/>
    <col min="10" max="11" width="7.7109375" style="19" customWidth="1"/>
    <col min="12" max="12" width="7.7109375" style="9" customWidth="1"/>
    <col min="13" max="13" width="9.7109375" style="18" customWidth="1"/>
    <col min="14" max="14" width="3.7109375" style="20" customWidth="1"/>
    <col min="15" max="15" width="7.7109375" style="9" customWidth="1"/>
    <col min="16" max="16" width="9.7109375" style="18" customWidth="1"/>
    <col min="17" max="17" width="3.7109375" style="20" customWidth="1"/>
    <col min="18" max="19" width="4.7109375" style="9" customWidth="1"/>
    <col min="20" max="20" width="14" style="18" customWidth="1"/>
    <col min="21" max="21" width="8.85546875" style="9" hidden="1" customWidth="1"/>
    <col min="22" max="23" width="8.85546875" style="34"/>
    <col min="24" max="28" width="8.85546875" style="5"/>
    <col min="29" max="30" width="8.85546875" style="14"/>
    <col min="31" max="16384" width="8.85546875" style="5"/>
  </cols>
  <sheetData>
    <row r="1" spans="1:30" s="15" customFormat="1" ht="67.5" customHeight="1" x14ac:dyDescent="0.25">
      <c r="A1" s="116" t="s">
        <v>220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30" s="6" customFormat="1" ht="36" customHeight="1" x14ac:dyDescent="0.35">
      <c r="A2" s="114" t="s">
        <v>221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30" customFormat="1" ht="25.9" customHeight="1" x14ac:dyDescent="0.25">
      <c r="A3" s="81" t="s">
        <v>32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17"/>
      <c r="W3" s="17"/>
      <c r="AC3" s="16"/>
      <c r="AD3" s="16"/>
    </row>
    <row r="4" spans="1:30" customFormat="1" ht="30.6" customHeight="1" x14ac:dyDescent="0.25">
      <c r="A4" s="82" t="s">
        <v>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17"/>
      <c r="W4" s="17"/>
      <c r="AC4" s="16"/>
      <c r="AD4" s="16"/>
    </row>
    <row r="5" spans="1:30" customFormat="1" ht="21.6" customHeight="1" x14ac:dyDescent="0.25">
      <c r="A5" s="83" t="s">
        <v>126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17"/>
      <c r="W5" s="17"/>
      <c r="AC5" s="16"/>
      <c r="AD5" s="16"/>
    </row>
    <row r="6" spans="1:30" customFormat="1" ht="15.6" customHeight="1" x14ac:dyDescent="0.25">
      <c r="A6" s="41" t="s">
        <v>33</v>
      </c>
      <c r="B6" s="41"/>
      <c r="C6" s="41"/>
      <c r="D6" s="8"/>
      <c r="E6" s="1"/>
      <c r="F6" s="2"/>
      <c r="G6" s="9"/>
      <c r="H6" s="9"/>
      <c r="I6" s="18"/>
      <c r="J6" s="19"/>
      <c r="K6" s="19"/>
      <c r="L6" s="9"/>
      <c r="M6" s="18"/>
      <c r="N6" s="20"/>
      <c r="O6" s="9"/>
      <c r="P6" s="18"/>
      <c r="Q6" s="91">
        <v>45955</v>
      </c>
      <c r="R6" s="91"/>
      <c r="S6" s="91"/>
      <c r="T6" s="91"/>
      <c r="U6" s="91"/>
      <c r="V6" s="17"/>
      <c r="W6" s="17"/>
      <c r="AC6" s="16"/>
      <c r="AD6" s="16"/>
    </row>
    <row r="7" spans="1:30" customFormat="1" ht="30.6" customHeight="1" x14ac:dyDescent="0.25">
      <c r="A7" s="76" t="s">
        <v>1</v>
      </c>
      <c r="B7" s="79" t="s">
        <v>14</v>
      </c>
      <c r="C7" s="80" t="s">
        <v>2</v>
      </c>
      <c r="D7" s="78" t="s">
        <v>4</v>
      </c>
      <c r="E7" s="77" t="s">
        <v>5</v>
      </c>
      <c r="F7" s="77"/>
      <c r="G7" s="77" t="s">
        <v>12</v>
      </c>
      <c r="H7" s="77" t="s">
        <v>15</v>
      </c>
      <c r="I7" s="77"/>
      <c r="J7" s="77"/>
      <c r="K7" s="77"/>
      <c r="L7" s="79" t="s">
        <v>29</v>
      </c>
      <c r="M7" s="77"/>
      <c r="N7" s="77"/>
      <c r="O7" s="79" t="s">
        <v>30</v>
      </c>
      <c r="P7" s="77"/>
      <c r="Q7" s="77"/>
      <c r="R7" s="80" t="s">
        <v>17</v>
      </c>
      <c r="S7" s="80" t="s">
        <v>18</v>
      </c>
      <c r="T7" s="88" t="s">
        <v>19</v>
      </c>
      <c r="U7" s="74" t="s">
        <v>20</v>
      </c>
      <c r="V7" s="17"/>
      <c r="W7" s="17"/>
      <c r="AC7" s="16"/>
      <c r="AD7" s="16"/>
    </row>
    <row r="8" spans="1:30" customFormat="1" ht="71.45" customHeight="1" x14ac:dyDescent="0.25">
      <c r="A8" s="76"/>
      <c r="B8" s="79"/>
      <c r="C8" s="80"/>
      <c r="D8" s="78"/>
      <c r="E8" s="44" t="s">
        <v>6</v>
      </c>
      <c r="F8" s="45" t="s">
        <v>7</v>
      </c>
      <c r="G8" s="77"/>
      <c r="H8" s="50" t="s">
        <v>21</v>
      </c>
      <c r="I8" s="51" t="s">
        <v>22</v>
      </c>
      <c r="J8" s="50" t="s">
        <v>23</v>
      </c>
      <c r="K8" s="50" t="s">
        <v>11</v>
      </c>
      <c r="L8" s="46" t="s">
        <v>24</v>
      </c>
      <c r="M8" s="47" t="s">
        <v>25</v>
      </c>
      <c r="N8" s="48" t="s">
        <v>1</v>
      </c>
      <c r="O8" s="46" t="s">
        <v>24</v>
      </c>
      <c r="P8" s="47" t="s">
        <v>25</v>
      </c>
      <c r="Q8" s="48" t="s">
        <v>1</v>
      </c>
      <c r="R8" s="80"/>
      <c r="S8" s="80"/>
      <c r="T8" s="88"/>
      <c r="U8" s="75"/>
      <c r="V8" s="17"/>
      <c r="W8" s="17"/>
      <c r="AC8" s="16"/>
      <c r="AD8" s="21"/>
    </row>
    <row r="9" spans="1:30" s="29" customFormat="1" ht="49.9" customHeight="1" x14ac:dyDescent="0.25">
      <c r="A9" s="108">
        <f>RANK(T9,T$9:T$14,0)</f>
        <v>1</v>
      </c>
      <c r="B9" s="96" t="s">
        <v>210</v>
      </c>
      <c r="C9" s="97" t="s">
        <v>110</v>
      </c>
      <c r="D9" s="101" t="s">
        <v>224</v>
      </c>
      <c r="E9" s="100" t="s">
        <v>211</v>
      </c>
      <c r="F9" s="101" t="s">
        <v>186</v>
      </c>
      <c r="G9" s="72" t="s">
        <v>43</v>
      </c>
      <c r="H9" s="109">
        <v>7.3</v>
      </c>
      <c r="I9" s="109">
        <v>6.9</v>
      </c>
      <c r="J9" s="109">
        <v>7</v>
      </c>
      <c r="K9" s="109">
        <v>7.1</v>
      </c>
      <c r="L9" s="109">
        <f t="shared" ref="L9:L14" si="0">SUM(H9:K9)</f>
        <v>28.299999999999997</v>
      </c>
      <c r="M9" s="110">
        <f t="shared" ref="M9:M14" si="1">IF(R9=0,L9/0.4-S9*0.5,IF(R9=1,L9/0.4-0.5-S9*0.5,IF(R9=2,L9/0.4-1.5-S9*0.5)))</f>
        <v>70.749999999999986</v>
      </c>
      <c r="N9" s="111">
        <f>RANK(M9,M$9:M$14,0)</f>
        <v>1</v>
      </c>
      <c r="O9" s="109">
        <v>172.5</v>
      </c>
      <c r="P9" s="110">
        <f t="shared" ref="P9:P14" si="2">IF(R9=0,O9/2.5-S9*0.5,IF(R9=1,O9/2.5-S9*0.5-0.5,IF(R9=2,O9/2.5-S9*0.5-1.5)))</f>
        <v>69</v>
      </c>
      <c r="Q9" s="111">
        <f>RANK(P9,P$9:P$14,0)</f>
        <v>1</v>
      </c>
      <c r="R9" s="112"/>
      <c r="S9" s="112"/>
      <c r="T9" s="113">
        <f t="shared" ref="T9:T14" si="3">(M9+P9)/2</f>
        <v>69.875</v>
      </c>
      <c r="U9" s="4"/>
      <c r="V9" s="28"/>
      <c r="W9" s="28"/>
      <c r="AC9" s="21"/>
      <c r="AD9" s="21"/>
    </row>
    <row r="10" spans="1:30" s="29" customFormat="1" ht="49.9" customHeight="1" x14ac:dyDescent="0.25">
      <c r="A10" s="108">
        <f>RANK(T10,T$9:T$14,0)</f>
        <v>2</v>
      </c>
      <c r="B10" s="96" t="s">
        <v>212</v>
      </c>
      <c r="C10" s="97" t="s">
        <v>110</v>
      </c>
      <c r="D10" s="99" t="s">
        <v>187</v>
      </c>
      <c r="E10" s="100" t="s">
        <v>213</v>
      </c>
      <c r="F10" s="101" t="s">
        <v>173</v>
      </c>
      <c r="G10" s="72" t="s">
        <v>43</v>
      </c>
      <c r="H10" s="109">
        <v>7.4</v>
      </c>
      <c r="I10" s="109">
        <v>6.9</v>
      </c>
      <c r="J10" s="109">
        <v>6.7</v>
      </c>
      <c r="K10" s="109">
        <v>7</v>
      </c>
      <c r="L10" s="109">
        <f t="shared" si="0"/>
        <v>28</v>
      </c>
      <c r="M10" s="110">
        <f t="shared" si="1"/>
        <v>70</v>
      </c>
      <c r="N10" s="111">
        <f>RANK(M10,M$9:M$14,0)</f>
        <v>2</v>
      </c>
      <c r="O10" s="109">
        <v>167.5</v>
      </c>
      <c r="P10" s="110">
        <f t="shared" si="2"/>
        <v>67</v>
      </c>
      <c r="Q10" s="111">
        <f>RANK(P10,P$9:P$14,0)</f>
        <v>2</v>
      </c>
      <c r="R10" s="112"/>
      <c r="S10" s="112"/>
      <c r="T10" s="113">
        <f t="shared" si="3"/>
        <v>68.5</v>
      </c>
      <c r="U10" s="4"/>
      <c r="V10" s="28"/>
      <c r="W10" s="28"/>
      <c r="AC10" s="21"/>
      <c r="AD10" s="21"/>
    </row>
    <row r="11" spans="1:30" s="29" customFormat="1" ht="49.9" customHeight="1" x14ac:dyDescent="0.25">
      <c r="A11" s="108">
        <f>RANK(T11,T$9:T$14,0)</f>
        <v>3</v>
      </c>
      <c r="B11" s="96" t="s">
        <v>214</v>
      </c>
      <c r="C11" s="97" t="s">
        <v>110</v>
      </c>
      <c r="D11" s="99" t="s">
        <v>183</v>
      </c>
      <c r="E11" s="100" t="s">
        <v>213</v>
      </c>
      <c r="F11" s="101" t="s">
        <v>173</v>
      </c>
      <c r="G11" s="72" t="s">
        <v>43</v>
      </c>
      <c r="H11" s="109">
        <v>7.1</v>
      </c>
      <c r="I11" s="109">
        <v>7</v>
      </c>
      <c r="J11" s="109">
        <v>6.6</v>
      </c>
      <c r="K11" s="109">
        <v>6.9</v>
      </c>
      <c r="L11" s="109">
        <f t="shared" si="0"/>
        <v>27.6</v>
      </c>
      <c r="M11" s="110">
        <f t="shared" si="1"/>
        <v>69</v>
      </c>
      <c r="N11" s="111">
        <f>RANK(M11,M$9:M$14,0)</f>
        <v>3</v>
      </c>
      <c r="O11" s="109">
        <v>163</v>
      </c>
      <c r="P11" s="110">
        <f t="shared" si="2"/>
        <v>65.2</v>
      </c>
      <c r="Q11" s="111">
        <f>RANK(P11,P$9:P$14,0)</f>
        <v>4</v>
      </c>
      <c r="R11" s="112"/>
      <c r="S11" s="112"/>
      <c r="T11" s="113">
        <f t="shared" si="3"/>
        <v>67.099999999999994</v>
      </c>
      <c r="U11" s="4"/>
      <c r="V11" s="28"/>
      <c r="W11" s="28"/>
      <c r="AC11" s="21"/>
      <c r="AD11" s="21"/>
    </row>
    <row r="12" spans="1:30" s="29" customFormat="1" ht="49.9" customHeight="1" x14ac:dyDescent="0.25">
      <c r="A12" s="108">
        <f>RANK(T12,T$9:T$14,0)</f>
        <v>4</v>
      </c>
      <c r="B12" s="96" t="s">
        <v>215</v>
      </c>
      <c r="C12" s="97" t="s">
        <v>69</v>
      </c>
      <c r="D12" s="101" t="s">
        <v>224</v>
      </c>
      <c r="E12" s="100" t="s">
        <v>216</v>
      </c>
      <c r="F12" s="101"/>
      <c r="G12" s="72" t="s">
        <v>43</v>
      </c>
      <c r="H12" s="109">
        <v>6.4</v>
      </c>
      <c r="I12" s="109">
        <v>6.9</v>
      </c>
      <c r="J12" s="109">
        <v>6.5</v>
      </c>
      <c r="K12" s="109">
        <v>6.6</v>
      </c>
      <c r="L12" s="109">
        <f t="shared" si="0"/>
        <v>26.4</v>
      </c>
      <c r="M12" s="110">
        <f t="shared" si="1"/>
        <v>65.999999999999986</v>
      </c>
      <c r="N12" s="111">
        <f>RANK(M12,M$9:M$14,0)</f>
        <v>4</v>
      </c>
      <c r="O12" s="109">
        <v>166</v>
      </c>
      <c r="P12" s="110">
        <f t="shared" si="2"/>
        <v>66.400000000000006</v>
      </c>
      <c r="Q12" s="111">
        <f>RANK(P12,P$9:P$14,0)</f>
        <v>3</v>
      </c>
      <c r="R12" s="112"/>
      <c r="S12" s="112"/>
      <c r="T12" s="113">
        <f t="shared" si="3"/>
        <v>66.199999999999989</v>
      </c>
      <c r="U12" s="4"/>
      <c r="V12" s="28"/>
      <c r="W12" s="28"/>
      <c r="AC12" s="21"/>
      <c r="AD12" s="21"/>
    </row>
    <row r="13" spans="1:30" s="29" customFormat="1" ht="49.9" customHeight="1" x14ac:dyDescent="0.25">
      <c r="A13" s="108">
        <f>RANK(T13,T$9:T$14,0)</f>
        <v>5</v>
      </c>
      <c r="B13" s="96" t="s">
        <v>217</v>
      </c>
      <c r="C13" s="97" t="s">
        <v>110</v>
      </c>
      <c r="D13" s="101" t="s">
        <v>224</v>
      </c>
      <c r="E13" s="100" t="s">
        <v>218</v>
      </c>
      <c r="F13" s="101" t="s">
        <v>185</v>
      </c>
      <c r="G13" s="72" t="s">
        <v>43</v>
      </c>
      <c r="H13" s="109">
        <v>6.4</v>
      </c>
      <c r="I13" s="109">
        <v>6.5</v>
      </c>
      <c r="J13" s="109">
        <v>6.7</v>
      </c>
      <c r="K13" s="109">
        <v>6.6</v>
      </c>
      <c r="L13" s="109">
        <f t="shared" si="0"/>
        <v>26.200000000000003</v>
      </c>
      <c r="M13" s="110">
        <f t="shared" si="1"/>
        <v>65.5</v>
      </c>
      <c r="N13" s="111">
        <f>RANK(M13,M$9:M$14,0)</f>
        <v>5</v>
      </c>
      <c r="O13" s="109">
        <v>162</v>
      </c>
      <c r="P13" s="110">
        <f t="shared" si="2"/>
        <v>64.8</v>
      </c>
      <c r="Q13" s="111">
        <f>RANK(P13,P$9:P$14,0)</f>
        <v>5</v>
      </c>
      <c r="R13" s="112"/>
      <c r="S13" s="112"/>
      <c r="T13" s="113">
        <f t="shared" si="3"/>
        <v>65.150000000000006</v>
      </c>
      <c r="U13" s="4"/>
      <c r="V13" s="28"/>
      <c r="W13" s="28"/>
      <c r="AC13" s="21"/>
      <c r="AD13" s="21"/>
    </row>
    <row r="14" spans="1:30" s="29" customFormat="1" ht="49.9" customHeight="1" x14ac:dyDescent="0.25">
      <c r="A14" s="108">
        <f>RANK(T14,T$9:T$14,0)</f>
        <v>6</v>
      </c>
      <c r="B14" s="96" t="s">
        <v>219</v>
      </c>
      <c r="C14" s="97" t="s">
        <v>39</v>
      </c>
      <c r="D14" s="99" t="s">
        <v>184</v>
      </c>
      <c r="E14" s="100" t="s">
        <v>218</v>
      </c>
      <c r="F14" s="101" t="s">
        <v>185</v>
      </c>
      <c r="G14" s="72" t="s">
        <v>43</v>
      </c>
      <c r="H14" s="109">
        <v>6.6</v>
      </c>
      <c r="I14" s="109">
        <v>6.3</v>
      </c>
      <c r="J14" s="109">
        <v>6.3</v>
      </c>
      <c r="K14" s="109">
        <v>6.5</v>
      </c>
      <c r="L14" s="109">
        <f t="shared" si="0"/>
        <v>25.7</v>
      </c>
      <c r="M14" s="110">
        <f t="shared" si="1"/>
        <v>64.25</v>
      </c>
      <c r="N14" s="111">
        <f>RANK(M14,M$9:M$14,0)</f>
        <v>6</v>
      </c>
      <c r="O14" s="109">
        <v>157</v>
      </c>
      <c r="P14" s="110">
        <f t="shared" si="2"/>
        <v>62.8</v>
      </c>
      <c r="Q14" s="111">
        <f>RANK(P14,P$9:P$14,0)</f>
        <v>6</v>
      </c>
      <c r="R14" s="112"/>
      <c r="S14" s="112"/>
      <c r="T14" s="113">
        <f t="shared" si="3"/>
        <v>63.524999999999999</v>
      </c>
      <c r="U14" s="4"/>
      <c r="V14" s="28"/>
      <c r="W14" s="28"/>
      <c r="AC14" s="21"/>
      <c r="AD14" s="21"/>
    </row>
    <row r="15" spans="1:30" s="42" customFormat="1" ht="37.9" customHeight="1" x14ac:dyDescent="0.25">
      <c r="B15" s="90" t="s">
        <v>9</v>
      </c>
      <c r="C15" s="90"/>
      <c r="D15" s="90"/>
      <c r="E15" s="30"/>
      <c r="F15" s="31"/>
      <c r="G15" s="30"/>
      <c r="I15" s="32"/>
      <c r="M15" s="89" t="s">
        <v>35</v>
      </c>
      <c r="N15" s="89"/>
      <c r="O15" s="89"/>
      <c r="P15" s="89"/>
      <c r="Q15" s="89"/>
      <c r="R15" s="89"/>
      <c r="S15" s="89"/>
      <c r="T15" s="89"/>
      <c r="U15" s="89"/>
      <c r="V15" s="33"/>
      <c r="W15" s="33"/>
      <c r="AC15" s="43"/>
      <c r="AD15" s="43"/>
    </row>
    <row r="16" spans="1:30" s="42" customFormat="1" ht="40.9" customHeight="1" x14ac:dyDescent="0.25">
      <c r="B16" s="85" t="s">
        <v>10</v>
      </c>
      <c r="C16" s="85"/>
      <c r="D16" s="85"/>
      <c r="E16" s="30"/>
      <c r="F16" s="31"/>
      <c r="G16" s="30"/>
      <c r="I16" s="32"/>
      <c r="M16" s="89" t="s">
        <v>13</v>
      </c>
      <c r="N16" s="89"/>
      <c r="O16" s="89"/>
      <c r="P16" s="89"/>
      <c r="Q16" s="89"/>
      <c r="R16" s="89"/>
      <c r="S16" s="89"/>
      <c r="T16" s="89"/>
      <c r="U16" s="89"/>
      <c r="V16" s="33"/>
      <c r="W16" s="33"/>
      <c r="AC16" s="43"/>
      <c r="AD16" s="43"/>
    </row>
    <row r="24" spans="4:30" s="7" customFormat="1" x14ac:dyDescent="0.25">
      <c r="D24" s="8"/>
      <c r="E24" s="1"/>
      <c r="F24" s="2"/>
      <c r="G24" s="9"/>
      <c r="H24" s="9"/>
      <c r="I24" s="18"/>
      <c r="J24" s="19"/>
      <c r="K24" s="19"/>
      <c r="L24" s="9"/>
      <c r="M24" s="18"/>
      <c r="N24" s="20"/>
      <c r="O24" s="9"/>
      <c r="P24" s="18"/>
      <c r="Q24" s="20"/>
      <c r="R24" s="9"/>
      <c r="S24" s="9"/>
      <c r="T24" s="18"/>
      <c r="U24" s="9"/>
      <c r="V24" s="34"/>
      <c r="W24" s="34"/>
      <c r="X24" s="5"/>
      <c r="Y24" s="5"/>
      <c r="Z24" s="5"/>
      <c r="AA24" s="5"/>
      <c r="AB24" s="5"/>
      <c r="AC24" s="14"/>
      <c r="AD24" s="14"/>
    </row>
    <row r="25" spans="4:30" s="7" customFormat="1" x14ac:dyDescent="0.25">
      <c r="D25" s="8"/>
      <c r="E25" s="1"/>
      <c r="F25" s="2"/>
      <c r="G25" s="9"/>
      <c r="H25" s="9"/>
      <c r="I25" s="18"/>
      <c r="J25" s="19"/>
      <c r="K25" s="19"/>
      <c r="L25" s="9"/>
      <c r="M25" s="18"/>
      <c r="N25" s="20"/>
      <c r="O25" s="9"/>
      <c r="P25" s="18"/>
      <c r="Q25" s="20"/>
      <c r="R25" s="9"/>
      <c r="S25" s="9"/>
      <c r="T25" s="18"/>
      <c r="U25" s="9"/>
      <c r="V25" s="34"/>
      <c r="W25" s="34"/>
      <c r="X25" s="5"/>
      <c r="Y25" s="5"/>
      <c r="Z25" s="5"/>
      <c r="AA25" s="5"/>
      <c r="AB25" s="5"/>
      <c r="AC25" s="14"/>
      <c r="AD25" s="14"/>
    </row>
    <row r="26" spans="4:30" s="7" customFormat="1" x14ac:dyDescent="0.25">
      <c r="D26" s="8"/>
      <c r="E26" s="1"/>
      <c r="F26" s="2"/>
      <c r="G26" s="9"/>
      <c r="H26" s="9"/>
      <c r="I26" s="18"/>
      <c r="J26" s="19"/>
      <c r="K26" s="19"/>
      <c r="L26" s="9"/>
      <c r="M26" s="18"/>
      <c r="N26" s="20"/>
      <c r="O26" s="9"/>
      <c r="P26" s="18"/>
      <c r="Q26" s="20"/>
      <c r="R26" s="9"/>
      <c r="S26" s="9"/>
      <c r="T26" s="18"/>
      <c r="U26" s="9"/>
      <c r="V26" s="34"/>
      <c r="W26" s="34"/>
      <c r="X26" s="5"/>
      <c r="Y26" s="5"/>
      <c r="Z26" s="5"/>
      <c r="AA26" s="5"/>
      <c r="AB26" s="5"/>
      <c r="AC26" s="14"/>
      <c r="AD26" s="14"/>
    </row>
    <row r="27" spans="4:30" s="7" customFormat="1" x14ac:dyDescent="0.25">
      <c r="D27" s="8"/>
      <c r="E27" s="1"/>
      <c r="F27" s="2"/>
      <c r="G27" s="9"/>
      <c r="H27" s="9"/>
      <c r="I27" s="18"/>
      <c r="J27" s="19"/>
      <c r="K27" s="19"/>
      <c r="L27" s="9"/>
      <c r="M27" s="18"/>
      <c r="N27" s="20"/>
      <c r="O27" s="9"/>
      <c r="P27" s="18"/>
      <c r="Q27" s="20"/>
      <c r="R27" s="9"/>
      <c r="S27" s="9"/>
      <c r="T27" s="18"/>
      <c r="U27" s="9"/>
      <c r="V27" s="34"/>
      <c r="W27" s="34"/>
      <c r="X27" s="5"/>
      <c r="Y27" s="5"/>
      <c r="Z27" s="5"/>
      <c r="AA27" s="5"/>
      <c r="AB27" s="5"/>
      <c r="AC27" s="14"/>
      <c r="AD27" s="14"/>
    </row>
    <row r="28" spans="4:30" s="7" customFormat="1" x14ac:dyDescent="0.25">
      <c r="D28" s="8"/>
      <c r="E28" s="1"/>
      <c r="F28" s="2"/>
      <c r="G28" s="9"/>
      <c r="H28" s="9"/>
      <c r="I28" s="18"/>
      <c r="J28" s="19"/>
      <c r="K28" s="19"/>
      <c r="L28" s="9"/>
      <c r="M28" s="18"/>
      <c r="N28" s="20"/>
      <c r="O28" s="9"/>
      <c r="P28" s="18"/>
      <c r="Q28" s="20"/>
      <c r="R28" s="9"/>
      <c r="S28" s="9"/>
      <c r="T28" s="18"/>
      <c r="U28" s="9"/>
      <c r="V28" s="34"/>
      <c r="W28" s="34"/>
      <c r="X28" s="5"/>
      <c r="Y28" s="5"/>
      <c r="Z28" s="5"/>
      <c r="AA28" s="5"/>
      <c r="AB28" s="5"/>
      <c r="AC28" s="14"/>
      <c r="AD28" s="14"/>
    </row>
    <row r="29" spans="4:30" s="7" customFormat="1" x14ac:dyDescent="0.25">
      <c r="D29" s="8"/>
      <c r="E29" s="1"/>
      <c r="F29" s="2"/>
      <c r="G29" s="9"/>
      <c r="H29" s="9"/>
      <c r="I29" s="18"/>
      <c r="J29" s="19"/>
      <c r="K29" s="19"/>
      <c r="L29" s="9"/>
      <c r="M29" s="18"/>
      <c r="N29" s="20"/>
      <c r="O29" s="9"/>
      <c r="P29" s="18"/>
      <c r="Q29" s="20"/>
      <c r="R29" s="9"/>
      <c r="S29" s="9"/>
      <c r="T29" s="18"/>
      <c r="U29" s="9"/>
      <c r="V29" s="34"/>
      <c r="W29" s="34"/>
      <c r="X29" s="5"/>
      <c r="Y29" s="5"/>
      <c r="Z29" s="5"/>
      <c r="AA29" s="5"/>
      <c r="AB29" s="5"/>
      <c r="AC29" s="14"/>
      <c r="AD29" s="14"/>
    </row>
    <row r="30" spans="4:30" s="7" customFormat="1" x14ac:dyDescent="0.25">
      <c r="D30" s="8"/>
      <c r="E30" s="1"/>
      <c r="F30" s="2"/>
      <c r="G30" s="9"/>
      <c r="H30" s="9"/>
      <c r="I30" s="18"/>
      <c r="J30" s="19"/>
      <c r="K30" s="19"/>
      <c r="L30" s="9"/>
      <c r="M30" s="18"/>
      <c r="N30" s="20"/>
      <c r="O30" s="9"/>
      <c r="P30" s="18"/>
      <c r="Q30" s="20"/>
      <c r="R30" s="9"/>
      <c r="S30" s="9"/>
      <c r="T30" s="18"/>
      <c r="U30" s="9"/>
      <c r="V30" s="34"/>
      <c r="W30" s="34"/>
      <c r="X30" s="5"/>
      <c r="Y30" s="5"/>
      <c r="Z30" s="5"/>
      <c r="AA30" s="5"/>
      <c r="AB30" s="5"/>
      <c r="AC30" s="14"/>
      <c r="AD30" s="14"/>
    </row>
    <row r="31" spans="4:30" s="7" customFormat="1" x14ac:dyDescent="0.25">
      <c r="D31" s="8"/>
      <c r="E31" s="1"/>
      <c r="F31" s="2"/>
      <c r="G31" s="9"/>
      <c r="H31" s="9"/>
      <c r="I31" s="18"/>
      <c r="J31" s="19"/>
      <c r="K31" s="19"/>
      <c r="L31" s="9"/>
      <c r="M31" s="18"/>
      <c r="N31" s="20"/>
      <c r="O31" s="9"/>
      <c r="P31" s="18"/>
      <c r="Q31" s="20"/>
      <c r="R31" s="9"/>
      <c r="S31" s="9"/>
      <c r="T31" s="18"/>
      <c r="U31" s="9"/>
      <c r="V31" s="34"/>
      <c r="W31" s="34"/>
      <c r="X31" s="5"/>
      <c r="Y31" s="5"/>
      <c r="Z31" s="5"/>
      <c r="AA31" s="5"/>
      <c r="AB31" s="5"/>
      <c r="AC31" s="14"/>
      <c r="AD31" s="14"/>
    </row>
    <row r="32" spans="4:30" s="7" customFormat="1" x14ac:dyDescent="0.25">
      <c r="D32" s="8"/>
      <c r="E32" s="1"/>
      <c r="F32" s="2"/>
      <c r="G32" s="9"/>
      <c r="H32" s="9"/>
      <c r="I32" s="18"/>
      <c r="J32" s="19"/>
      <c r="K32" s="19"/>
      <c r="L32" s="9"/>
      <c r="M32" s="18"/>
      <c r="N32" s="20"/>
      <c r="O32" s="9"/>
      <c r="P32" s="18"/>
      <c r="Q32" s="20"/>
      <c r="R32" s="9"/>
      <c r="S32" s="9"/>
      <c r="T32" s="18"/>
      <c r="U32" s="9"/>
      <c r="V32" s="34"/>
      <c r="W32" s="34"/>
      <c r="X32" s="5"/>
      <c r="Y32" s="5"/>
      <c r="Z32" s="5"/>
      <c r="AA32" s="5"/>
      <c r="AB32" s="5"/>
      <c r="AC32" s="14"/>
      <c r="AD32" s="14"/>
    </row>
    <row r="33" spans="4:30" s="7" customFormat="1" x14ac:dyDescent="0.25">
      <c r="D33" s="8"/>
      <c r="E33" s="1"/>
      <c r="F33" s="2"/>
      <c r="G33" s="9"/>
      <c r="H33" s="9"/>
      <c r="I33" s="18"/>
      <c r="J33" s="19"/>
      <c r="K33" s="19"/>
      <c r="L33" s="9"/>
      <c r="M33" s="18"/>
      <c r="N33" s="20"/>
      <c r="O33" s="9"/>
      <c r="P33" s="18"/>
      <c r="Q33" s="20"/>
      <c r="R33" s="9"/>
      <c r="S33" s="9"/>
      <c r="T33" s="18"/>
      <c r="U33" s="9"/>
      <c r="V33" s="34"/>
      <c r="W33" s="34"/>
      <c r="X33" s="5"/>
      <c r="Y33" s="5"/>
      <c r="Z33" s="5"/>
      <c r="AA33" s="5"/>
      <c r="AB33" s="5"/>
      <c r="AC33" s="14"/>
      <c r="AD33" s="14"/>
    </row>
  </sheetData>
  <sortState ref="A10:AG20">
    <sortCondition ref="A10"/>
  </sortState>
  <mergeCells count="23">
    <mergeCell ref="D7:D8"/>
    <mergeCell ref="E7:F7"/>
    <mergeCell ref="Q6:U6"/>
    <mergeCell ref="A3:U3"/>
    <mergeCell ref="A4:U4"/>
    <mergeCell ref="A5:U5"/>
    <mergeCell ref="A1:R1"/>
    <mergeCell ref="A2:R2"/>
    <mergeCell ref="B16:D16"/>
    <mergeCell ref="M16:U16"/>
    <mergeCell ref="T7:T8"/>
    <mergeCell ref="U7:U8"/>
    <mergeCell ref="B15:D15"/>
    <mergeCell ref="M15:U15"/>
    <mergeCell ref="G7:G8"/>
    <mergeCell ref="H7:K7"/>
    <mergeCell ref="L7:N7"/>
    <mergeCell ref="O7:Q7"/>
    <mergeCell ref="R7:R8"/>
    <mergeCell ref="S7:S8"/>
    <mergeCell ref="A7:A8"/>
    <mergeCell ref="B7:B8"/>
    <mergeCell ref="C7:C8"/>
  </mergeCells>
  <pageMargins left="0" right="0" top="0" bottom="0.15748031496062992" header="0.31496062992125984" footer="0.31496062992125984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59"/>
  <sheetViews>
    <sheetView tabSelected="1" view="pageBreakPreview" topLeftCell="A7" zoomScale="60" zoomScaleNormal="70" workbookViewId="0">
      <selection activeCell="F13" sqref="B10:F13"/>
    </sheetView>
  </sheetViews>
  <sheetFormatPr defaultColWidth="8.85546875" defaultRowHeight="15" x14ac:dyDescent="0.25"/>
  <cols>
    <col min="1" max="1" width="6.42578125" style="7" customWidth="1"/>
    <col min="2" max="2" width="43.7109375" style="7" customWidth="1"/>
    <col min="3" max="3" width="6.28515625" style="7" customWidth="1"/>
    <col min="4" max="4" width="8.85546875" style="7" hidden="1" customWidth="1"/>
    <col min="5" max="5" width="8.85546875" style="8" customWidth="1"/>
    <col min="6" max="6" width="55.140625" style="1" customWidth="1"/>
    <col min="7" max="7" width="15.28515625" style="2" customWidth="1"/>
    <col min="8" max="8" width="41.85546875" style="9" customWidth="1"/>
    <col min="9" max="9" width="7.7109375" style="9" customWidth="1"/>
    <col min="10" max="10" width="7.7109375" style="18" customWidth="1"/>
    <col min="11" max="12" width="7.7109375" style="19" customWidth="1"/>
    <col min="13" max="13" width="7.7109375" style="9" customWidth="1"/>
    <col min="14" max="14" width="9.7109375" style="18" customWidth="1"/>
    <col min="15" max="15" width="3.7109375" style="20" customWidth="1"/>
    <col min="16" max="16" width="7.7109375" style="9" customWidth="1"/>
    <col min="17" max="17" width="9.7109375" style="18" customWidth="1"/>
    <col min="18" max="18" width="3.7109375" style="20" customWidth="1"/>
    <col min="19" max="20" width="4.7109375" style="9" customWidth="1"/>
    <col min="21" max="21" width="14" style="18" customWidth="1"/>
    <col min="22" max="22" width="8.85546875" style="9" customWidth="1"/>
    <col min="23" max="24" width="8.85546875" style="34"/>
    <col min="25" max="29" width="8.85546875" style="5"/>
    <col min="30" max="31" width="8.85546875" style="14"/>
    <col min="32" max="16384" width="8.85546875" style="5"/>
  </cols>
  <sheetData>
    <row r="1" spans="1:31" s="15" customFormat="1" ht="67.5" customHeight="1" x14ac:dyDescent="0.25">
      <c r="A1" s="116" t="s">
        <v>220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31" s="6" customFormat="1" ht="36" customHeight="1" x14ac:dyDescent="0.35">
      <c r="A2" s="114" t="s">
        <v>221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31" customFormat="1" ht="25.9" customHeight="1" x14ac:dyDescent="0.25">
      <c r="A3" s="81" t="s">
        <v>31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17"/>
      <c r="X3" s="17"/>
      <c r="AD3" s="16"/>
      <c r="AE3" s="16"/>
    </row>
    <row r="4" spans="1:31" customFormat="1" ht="21.6" customHeight="1" x14ac:dyDescent="0.25">
      <c r="A4" s="83" t="s">
        <v>123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17"/>
      <c r="X4" s="17"/>
      <c r="AD4" s="16"/>
      <c r="AE4" s="16"/>
    </row>
    <row r="5" spans="1:31" customFormat="1" ht="30.6" customHeight="1" x14ac:dyDescent="0.25">
      <c r="A5" s="82" t="s">
        <v>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17"/>
      <c r="X5" s="17"/>
      <c r="AD5" s="16"/>
      <c r="AE5" s="16"/>
    </row>
    <row r="6" spans="1:31" customFormat="1" ht="21.6" customHeight="1" x14ac:dyDescent="0.25">
      <c r="A6" s="83" t="s">
        <v>126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17"/>
      <c r="X6" s="17"/>
      <c r="AD6" s="16"/>
      <c r="AE6" s="16"/>
    </row>
    <row r="7" spans="1:31" customFormat="1" ht="15.6" customHeight="1" x14ac:dyDescent="0.25">
      <c r="A7" s="41" t="s">
        <v>33</v>
      </c>
      <c r="B7" s="41"/>
      <c r="C7" s="41"/>
      <c r="D7" s="7"/>
      <c r="E7" s="8"/>
      <c r="F7" s="1"/>
      <c r="G7" s="2"/>
      <c r="H7" s="9"/>
      <c r="I7" s="9"/>
      <c r="J7" s="18"/>
      <c r="K7" s="19"/>
      <c r="L7" s="19"/>
      <c r="M7" s="9"/>
      <c r="N7" s="18"/>
      <c r="O7" s="20"/>
      <c r="P7" s="9"/>
      <c r="Q7" s="18"/>
      <c r="R7" s="91">
        <v>45955</v>
      </c>
      <c r="S7" s="91"/>
      <c r="T7" s="91"/>
      <c r="U7" s="91"/>
      <c r="V7" s="91"/>
      <c r="W7" s="17"/>
      <c r="X7" s="17"/>
      <c r="AD7" s="16"/>
      <c r="AE7" s="16"/>
    </row>
    <row r="8" spans="1:31" customFormat="1" ht="30.6" customHeight="1" x14ac:dyDescent="0.25">
      <c r="A8" s="76" t="s">
        <v>1</v>
      </c>
      <c r="B8" s="79" t="s">
        <v>14</v>
      </c>
      <c r="C8" s="80" t="s">
        <v>2</v>
      </c>
      <c r="D8" s="77" t="s">
        <v>3</v>
      </c>
      <c r="E8" s="78" t="s">
        <v>4</v>
      </c>
      <c r="F8" s="77" t="s">
        <v>5</v>
      </c>
      <c r="G8" s="77"/>
      <c r="H8" s="77" t="s">
        <v>12</v>
      </c>
      <c r="I8" s="77" t="s">
        <v>15</v>
      </c>
      <c r="J8" s="77"/>
      <c r="K8" s="77"/>
      <c r="L8" s="77"/>
      <c r="M8" s="79" t="s">
        <v>29</v>
      </c>
      <c r="N8" s="77"/>
      <c r="O8" s="77"/>
      <c r="P8" s="79" t="s">
        <v>30</v>
      </c>
      <c r="Q8" s="77"/>
      <c r="R8" s="77"/>
      <c r="S8" s="80" t="s">
        <v>17</v>
      </c>
      <c r="T8" s="80" t="s">
        <v>18</v>
      </c>
      <c r="U8" s="88" t="s">
        <v>19</v>
      </c>
      <c r="V8" s="79" t="s">
        <v>20</v>
      </c>
      <c r="W8" s="17"/>
      <c r="X8" s="17"/>
      <c r="AD8" s="16"/>
      <c r="AE8" s="16"/>
    </row>
    <row r="9" spans="1:31" customFormat="1" ht="71.45" customHeight="1" x14ac:dyDescent="0.25">
      <c r="A9" s="76"/>
      <c r="B9" s="79"/>
      <c r="C9" s="80"/>
      <c r="D9" s="77"/>
      <c r="E9" s="78"/>
      <c r="F9" s="66" t="s">
        <v>6</v>
      </c>
      <c r="G9" s="45" t="s">
        <v>7</v>
      </c>
      <c r="H9" s="77"/>
      <c r="I9" s="64" t="s">
        <v>21</v>
      </c>
      <c r="J9" s="51" t="s">
        <v>22</v>
      </c>
      <c r="K9" s="64" t="s">
        <v>23</v>
      </c>
      <c r="L9" s="64" t="s">
        <v>11</v>
      </c>
      <c r="M9" s="63" t="s">
        <v>24</v>
      </c>
      <c r="N9" s="62" t="s">
        <v>25</v>
      </c>
      <c r="O9" s="65" t="s">
        <v>1</v>
      </c>
      <c r="P9" s="63" t="s">
        <v>24</v>
      </c>
      <c r="Q9" s="62" t="s">
        <v>25</v>
      </c>
      <c r="R9" s="65" t="s">
        <v>1</v>
      </c>
      <c r="S9" s="80"/>
      <c r="T9" s="80"/>
      <c r="U9" s="88"/>
      <c r="V9" s="77"/>
      <c r="W9" s="17"/>
      <c r="X9" s="17"/>
      <c r="AD9" s="16"/>
      <c r="AE9" s="21"/>
    </row>
    <row r="10" spans="1:31" s="29" customFormat="1" ht="40.15" customHeight="1" x14ac:dyDescent="0.25">
      <c r="A10" s="22">
        <f>RANK(U10,U$10:U$22,0)</f>
        <v>1</v>
      </c>
      <c r="B10" s="96" t="s">
        <v>225</v>
      </c>
      <c r="C10" s="97" t="s">
        <v>41</v>
      </c>
      <c r="D10" s="98">
        <v>2012</v>
      </c>
      <c r="E10" s="99" t="s">
        <v>130</v>
      </c>
      <c r="F10" s="100" t="s">
        <v>226</v>
      </c>
      <c r="G10" s="57" t="s">
        <v>40</v>
      </c>
      <c r="H10" s="4" t="s">
        <v>43</v>
      </c>
      <c r="I10" s="23">
        <v>6.8</v>
      </c>
      <c r="J10" s="23">
        <v>6.8</v>
      </c>
      <c r="K10" s="23">
        <v>7.3</v>
      </c>
      <c r="L10" s="23">
        <v>7.2</v>
      </c>
      <c r="M10" s="23">
        <f t="shared" ref="M10:M22" si="0">SUM(I10:L10)</f>
        <v>28.099999999999998</v>
      </c>
      <c r="N10" s="24">
        <f t="shared" ref="N10:N22" si="1">IF(S10=0,M10/0.4-T10*0.5,IF(S10=1,M10/0.4-0.5-T10*0.5,IF(S10=2,M10/0.4-1.5-T10*0.5)))</f>
        <v>69.749999999999986</v>
      </c>
      <c r="O10" s="25">
        <f>RANK(N10,N$10:N$22,0)</f>
        <v>1</v>
      </c>
      <c r="P10" s="23">
        <v>134</v>
      </c>
      <c r="Q10" s="24">
        <f t="shared" ref="Q10:Q22" si="2">IF(S10=0,P10/2-T10*0.5,IF(S10=1,P10/2-T10*0.5-0.5,IF(S10=2,P10/2-T10*0.5-1.5)))</f>
        <v>66.5</v>
      </c>
      <c r="R10" s="25">
        <f>RANK(Q10,Q$10:Q$22,0)</f>
        <v>2</v>
      </c>
      <c r="S10" s="26">
        <v>1</v>
      </c>
      <c r="T10" s="26"/>
      <c r="U10" s="27">
        <f t="shared" ref="U10:U22" si="3">(N10+Q10)/2</f>
        <v>68.125</v>
      </c>
      <c r="V10" s="4" t="s">
        <v>41</v>
      </c>
      <c r="W10" s="28"/>
      <c r="X10" s="28"/>
      <c r="AD10" s="21"/>
      <c r="AE10" s="21"/>
    </row>
    <row r="11" spans="1:31" s="29" customFormat="1" ht="40.15" customHeight="1" x14ac:dyDescent="0.25">
      <c r="A11" s="22">
        <f>RANK(U11,U$10:U$22,0)</f>
        <v>2</v>
      </c>
      <c r="B11" s="96" t="s">
        <v>227</v>
      </c>
      <c r="C11" s="97" t="s">
        <v>39</v>
      </c>
      <c r="D11" s="98">
        <v>2013</v>
      </c>
      <c r="E11" s="99" t="s">
        <v>128</v>
      </c>
      <c r="F11" s="100" t="s">
        <v>228</v>
      </c>
      <c r="G11" s="57" t="s">
        <v>129</v>
      </c>
      <c r="H11" s="4" t="s">
        <v>43</v>
      </c>
      <c r="I11" s="23">
        <v>6.6</v>
      </c>
      <c r="J11" s="23">
        <v>6.3</v>
      </c>
      <c r="K11" s="23">
        <v>6.3</v>
      </c>
      <c r="L11" s="23">
        <v>6.5</v>
      </c>
      <c r="M11" s="23">
        <f t="shared" si="0"/>
        <v>25.7</v>
      </c>
      <c r="N11" s="24">
        <f t="shared" si="1"/>
        <v>64.25</v>
      </c>
      <c r="O11" s="25">
        <f>RANK(N11,N$10:N$22,0)</f>
        <v>4</v>
      </c>
      <c r="P11" s="23">
        <v>133.5</v>
      </c>
      <c r="Q11" s="24">
        <f t="shared" si="2"/>
        <v>66.75</v>
      </c>
      <c r="R11" s="25">
        <f>RANK(Q11,Q$10:Q$22,0)</f>
        <v>1</v>
      </c>
      <c r="S11" s="26"/>
      <c r="T11" s="26"/>
      <c r="U11" s="27">
        <f t="shared" si="3"/>
        <v>65.5</v>
      </c>
      <c r="V11" s="4" t="s">
        <v>106</v>
      </c>
      <c r="W11" s="28"/>
      <c r="X11" s="28"/>
      <c r="AD11" s="21"/>
      <c r="AE11" s="21"/>
    </row>
    <row r="12" spans="1:31" s="29" customFormat="1" ht="40.15" customHeight="1" x14ac:dyDescent="0.25">
      <c r="A12" s="22">
        <f t="shared" ref="A12:A22" si="4">RANK(U12,U$10:U$22,0)</f>
        <v>3</v>
      </c>
      <c r="B12" s="96" t="s">
        <v>229</v>
      </c>
      <c r="C12" s="97" t="s">
        <v>106</v>
      </c>
      <c r="D12" s="98">
        <v>2012</v>
      </c>
      <c r="E12" s="99" t="s">
        <v>147</v>
      </c>
      <c r="F12" s="100" t="s">
        <v>230</v>
      </c>
      <c r="G12" s="57" t="s">
        <v>109</v>
      </c>
      <c r="H12" s="4" t="s">
        <v>43</v>
      </c>
      <c r="I12" s="23">
        <v>6.4</v>
      </c>
      <c r="J12" s="23">
        <v>6.5</v>
      </c>
      <c r="K12" s="23">
        <v>6.3</v>
      </c>
      <c r="L12" s="23">
        <v>6.5</v>
      </c>
      <c r="M12" s="23">
        <f t="shared" si="0"/>
        <v>25.7</v>
      </c>
      <c r="N12" s="24">
        <f t="shared" si="1"/>
        <v>64.25</v>
      </c>
      <c r="O12" s="25">
        <f>RANK(N12,N$10:N$22,0)</f>
        <v>4</v>
      </c>
      <c r="P12" s="23">
        <v>128</v>
      </c>
      <c r="Q12" s="24">
        <f t="shared" si="2"/>
        <v>64</v>
      </c>
      <c r="R12" s="25">
        <f>RANK(Q12,Q$10:Q$22,0)</f>
        <v>3</v>
      </c>
      <c r="S12" s="26"/>
      <c r="T12" s="26"/>
      <c r="U12" s="27">
        <f t="shared" si="3"/>
        <v>64.125</v>
      </c>
      <c r="V12" s="4" t="s">
        <v>69</v>
      </c>
      <c r="W12" s="28"/>
      <c r="X12" s="28"/>
      <c r="AD12" s="21"/>
      <c r="AE12" s="21"/>
    </row>
    <row r="13" spans="1:31" s="29" customFormat="1" ht="40.15" customHeight="1" x14ac:dyDescent="0.25">
      <c r="A13" s="22">
        <f t="shared" si="4"/>
        <v>4</v>
      </c>
      <c r="B13" s="96" t="s">
        <v>231</v>
      </c>
      <c r="C13" s="97" t="s">
        <v>38</v>
      </c>
      <c r="D13" s="98">
        <v>2011</v>
      </c>
      <c r="E13" s="99" t="s">
        <v>161</v>
      </c>
      <c r="F13" s="105" t="s">
        <v>200</v>
      </c>
      <c r="G13" s="57" t="s">
        <v>162</v>
      </c>
      <c r="H13" s="4" t="s">
        <v>43</v>
      </c>
      <c r="I13" s="23">
        <v>6.5</v>
      </c>
      <c r="J13" s="23">
        <v>6.2</v>
      </c>
      <c r="K13" s="23">
        <v>6.6</v>
      </c>
      <c r="L13" s="23">
        <v>6.7</v>
      </c>
      <c r="M13" s="23">
        <f t="shared" si="0"/>
        <v>25.999999999999996</v>
      </c>
      <c r="N13" s="24">
        <f t="shared" si="1"/>
        <v>64.999999999999986</v>
      </c>
      <c r="O13" s="25">
        <f>RANK(N13,N$10:N$22,0)</f>
        <v>3</v>
      </c>
      <c r="P13" s="23">
        <v>124.5</v>
      </c>
      <c r="Q13" s="24">
        <f t="shared" si="2"/>
        <v>62.25</v>
      </c>
      <c r="R13" s="25">
        <f>RANK(Q13,Q$10:Q$22,0)</f>
        <v>6</v>
      </c>
      <c r="S13" s="26"/>
      <c r="T13" s="26"/>
      <c r="U13" s="27">
        <f t="shared" si="3"/>
        <v>63.624999999999993</v>
      </c>
      <c r="V13" s="4" t="s">
        <v>69</v>
      </c>
      <c r="W13" s="28"/>
      <c r="X13" s="28"/>
      <c r="AD13" s="21"/>
      <c r="AE13" s="21"/>
    </row>
    <row r="14" spans="1:31" s="29" customFormat="1" ht="40.15" customHeight="1" x14ac:dyDescent="0.25">
      <c r="A14" s="22">
        <f t="shared" si="4"/>
        <v>5</v>
      </c>
      <c r="B14" s="52" t="s">
        <v>176</v>
      </c>
      <c r="C14" s="11" t="s">
        <v>39</v>
      </c>
      <c r="D14" s="39">
        <v>2012</v>
      </c>
      <c r="E14" s="53" t="s">
        <v>177</v>
      </c>
      <c r="F14" s="56" t="s">
        <v>108</v>
      </c>
      <c r="G14" s="57" t="s">
        <v>109</v>
      </c>
      <c r="H14" s="4" t="s">
        <v>43</v>
      </c>
      <c r="I14" s="23">
        <v>6.8</v>
      </c>
      <c r="J14" s="23">
        <v>6.3</v>
      </c>
      <c r="K14" s="23">
        <v>6.6</v>
      </c>
      <c r="L14" s="23">
        <v>6.5</v>
      </c>
      <c r="M14" s="23">
        <f t="shared" si="0"/>
        <v>26.2</v>
      </c>
      <c r="N14" s="24">
        <f t="shared" si="1"/>
        <v>65.5</v>
      </c>
      <c r="O14" s="25">
        <f>RANK(N14,N$10:N$22,0)</f>
        <v>2</v>
      </c>
      <c r="P14" s="23">
        <v>120.5</v>
      </c>
      <c r="Q14" s="24">
        <f t="shared" si="2"/>
        <v>60.25</v>
      </c>
      <c r="R14" s="25">
        <f>RANK(Q14,Q$10:Q$22,0)</f>
        <v>7</v>
      </c>
      <c r="S14" s="26"/>
      <c r="T14" s="26"/>
      <c r="U14" s="27">
        <f t="shared" si="3"/>
        <v>62.875</v>
      </c>
      <c r="V14" s="4" t="s">
        <v>110</v>
      </c>
      <c r="W14" s="28"/>
      <c r="X14" s="28"/>
      <c r="AD14" s="21"/>
      <c r="AE14" s="21"/>
    </row>
    <row r="15" spans="1:31" s="29" customFormat="1" ht="40.15" customHeight="1" x14ac:dyDescent="0.25">
      <c r="A15" s="22">
        <f t="shared" si="4"/>
        <v>6</v>
      </c>
      <c r="B15" s="55" t="s">
        <v>153</v>
      </c>
      <c r="C15" s="11" t="s">
        <v>69</v>
      </c>
      <c r="D15" s="39">
        <v>2012</v>
      </c>
      <c r="E15" s="53" t="s">
        <v>154</v>
      </c>
      <c r="F15" s="56" t="s">
        <v>75</v>
      </c>
      <c r="G15" s="57" t="s">
        <v>76</v>
      </c>
      <c r="H15" s="4" t="s">
        <v>43</v>
      </c>
      <c r="I15" s="23">
        <v>6.2</v>
      </c>
      <c r="J15" s="23">
        <v>6.1</v>
      </c>
      <c r="K15" s="23">
        <v>6.3</v>
      </c>
      <c r="L15" s="23">
        <v>6.2</v>
      </c>
      <c r="M15" s="23">
        <f t="shared" si="0"/>
        <v>24.8</v>
      </c>
      <c r="N15" s="24">
        <f t="shared" si="1"/>
        <v>62</v>
      </c>
      <c r="O15" s="25">
        <f>RANK(N15,N$10:N$22,0)</f>
        <v>6</v>
      </c>
      <c r="P15" s="23">
        <v>126</v>
      </c>
      <c r="Q15" s="24">
        <f t="shared" si="2"/>
        <v>63</v>
      </c>
      <c r="R15" s="25">
        <f>RANK(Q15,Q$10:Q$22,0)</f>
        <v>5</v>
      </c>
      <c r="S15" s="26"/>
      <c r="T15" s="26"/>
      <c r="U15" s="27">
        <f t="shared" si="3"/>
        <v>62.5</v>
      </c>
      <c r="V15" s="4" t="s">
        <v>110</v>
      </c>
      <c r="W15" s="28"/>
      <c r="X15" s="28"/>
      <c r="AD15" s="21"/>
      <c r="AE15" s="21"/>
    </row>
    <row r="16" spans="1:31" s="29" customFormat="1" ht="40.15" customHeight="1" x14ac:dyDescent="0.25">
      <c r="A16" s="22">
        <f t="shared" si="4"/>
        <v>7</v>
      </c>
      <c r="B16" s="52" t="s">
        <v>131</v>
      </c>
      <c r="C16" s="11" t="s">
        <v>69</v>
      </c>
      <c r="D16" s="39">
        <v>2013</v>
      </c>
      <c r="E16" s="53" t="s">
        <v>222</v>
      </c>
      <c r="F16" s="56" t="s">
        <v>132</v>
      </c>
      <c r="G16" s="57" t="s">
        <v>133</v>
      </c>
      <c r="H16" s="4" t="s">
        <v>61</v>
      </c>
      <c r="I16" s="23">
        <v>6.2</v>
      </c>
      <c r="J16" s="23">
        <v>5.8</v>
      </c>
      <c r="K16" s="23">
        <v>6.2</v>
      </c>
      <c r="L16" s="23">
        <v>6.2</v>
      </c>
      <c r="M16" s="23">
        <f t="shared" si="0"/>
        <v>24.4</v>
      </c>
      <c r="N16" s="24">
        <f t="shared" si="1"/>
        <v>60.999999999999993</v>
      </c>
      <c r="O16" s="25">
        <f>RANK(N16,N$10:N$22,0)</f>
        <v>7</v>
      </c>
      <c r="P16" s="23">
        <v>127</v>
      </c>
      <c r="Q16" s="24">
        <f t="shared" si="2"/>
        <v>63.5</v>
      </c>
      <c r="R16" s="25">
        <f>RANK(Q16,Q$10:Q$22,0)</f>
        <v>4</v>
      </c>
      <c r="S16" s="26"/>
      <c r="T16" s="26"/>
      <c r="U16" s="27">
        <f t="shared" si="3"/>
        <v>62.25</v>
      </c>
      <c r="V16" s="4" t="s">
        <v>110</v>
      </c>
      <c r="W16" s="28"/>
      <c r="X16" s="28"/>
      <c r="AD16" s="21"/>
      <c r="AE16" s="21"/>
    </row>
    <row r="17" spans="1:31" s="29" customFormat="1" ht="40.15" customHeight="1" x14ac:dyDescent="0.25">
      <c r="A17" s="22">
        <f t="shared" si="4"/>
        <v>8</v>
      </c>
      <c r="B17" s="55" t="s">
        <v>155</v>
      </c>
      <c r="C17" s="11" t="s">
        <v>110</v>
      </c>
      <c r="D17" s="39">
        <v>2012</v>
      </c>
      <c r="E17" s="53" t="s">
        <v>156</v>
      </c>
      <c r="F17" s="56" t="s">
        <v>79</v>
      </c>
      <c r="G17" s="57" t="s">
        <v>80</v>
      </c>
      <c r="H17" s="4" t="s">
        <v>61</v>
      </c>
      <c r="I17" s="23">
        <v>6.2</v>
      </c>
      <c r="J17" s="23">
        <v>6</v>
      </c>
      <c r="K17" s="23">
        <v>5.6</v>
      </c>
      <c r="L17" s="23">
        <v>6.1</v>
      </c>
      <c r="M17" s="23">
        <f t="shared" si="0"/>
        <v>23.9</v>
      </c>
      <c r="N17" s="24">
        <f t="shared" si="1"/>
        <v>59.749999999999993</v>
      </c>
      <c r="O17" s="25">
        <f>RANK(N17,N$10:N$22,0)</f>
        <v>10</v>
      </c>
      <c r="P17" s="23">
        <v>120.5</v>
      </c>
      <c r="Q17" s="24">
        <f t="shared" si="2"/>
        <v>60.25</v>
      </c>
      <c r="R17" s="25">
        <f>RANK(Q17,Q$10:Q$22,0)</f>
        <v>7</v>
      </c>
      <c r="S17" s="26"/>
      <c r="T17" s="26"/>
      <c r="U17" s="27">
        <f t="shared" si="3"/>
        <v>60</v>
      </c>
      <c r="V17" s="4" t="s">
        <v>138</v>
      </c>
      <c r="W17" s="28"/>
      <c r="X17" s="28"/>
      <c r="AD17" s="21"/>
      <c r="AE17" s="21"/>
    </row>
    <row r="18" spans="1:31" s="29" customFormat="1" ht="40.15" customHeight="1" x14ac:dyDescent="0.25">
      <c r="A18" s="22">
        <f t="shared" si="4"/>
        <v>9</v>
      </c>
      <c r="B18" s="55" t="s">
        <v>178</v>
      </c>
      <c r="C18" s="11" t="s">
        <v>41</v>
      </c>
      <c r="D18" s="39">
        <v>2012</v>
      </c>
      <c r="E18" s="53" t="s">
        <v>179</v>
      </c>
      <c r="F18" s="56" t="s">
        <v>54</v>
      </c>
      <c r="G18" s="57" t="s">
        <v>55</v>
      </c>
      <c r="H18" s="4" t="s">
        <v>43</v>
      </c>
      <c r="I18" s="23">
        <v>6.4</v>
      </c>
      <c r="J18" s="23">
        <v>5.7</v>
      </c>
      <c r="K18" s="23">
        <v>5.9</v>
      </c>
      <c r="L18" s="23">
        <v>6</v>
      </c>
      <c r="M18" s="23">
        <f t="shared" si="0"/>
        <v>24</v>
      </c>
      <c r="N18" s="24">
        <f t="shared" si="1"/>
        <v>60</v>
      </c>
      <c r="O18" s="25">
        <f>RANK(N18,N$10:N$22,0)</f>
        <v>9</v>
      </c>
      <c r="P18" s="23">
        <v>118</v>
      </c>
      <c r="Q18" s="24">
        <f t="shared" si="2"/>
        <v>59</v>
      </c>
      <c r="R18" s="25">
        <f>RANK(Q18,Q$10:Q$22,0)</f>
        <v>10</v>
      </c>
      <c r="S18" s="26"/>
      <c r="T18" s="26"/>
      <c r="U18" s="27">
        <f t="shared" si="3"/>
        <v>59.5</v>
      </c>
      <c r="V18" s="4" t="s">
        <v>138</v>
      </c>
      <c r="W18" s="28"/>
      <c r="X18" s="28"/>
      <c r="AD18" s="21"/>
      <c r="AE18" s="21"/>
    </row>
    <row r="19" spans="1:31" s="29" customFormat="1" ht="40.15" customHeight="1" x14ac:dyDescent="0.25">
      <c r="A19" s="22">
        <f t="shared" si="4"/>
        <v>10</v>
      </c>
      <c r="B19" s="52" t="s">
        <v>163</v>
      </c>
      <c r="C19" s="11" t="s">
        <v>110</v>
      </c>
      <c r="D19" s="39">
        <v>2011</v>
      </c>
      <c r="E19" s="53" t="s">
        <v>164</v>
      </c>
      <c r="F19" s="56" t="s">
        <v>165</v>
      </c>
      <c r="G19" s="57" t="s">
        <v>166</v>
      </c>
      <c r="H19" s="4" t="s">
        <v>43</v>
      </c>
      <c r="I19" s="23">
        <v>6</v>
      </c>
      <c r="J19" s="23">
        <v>5.6</v>
      </c>
      <c r="K19" s="23">
        <v>6.1</v>
      </c>
      <c r="L19" s="23">
        <v>6</v>
      </c>
      <c r="M19" s="23">
        <f t="shared" si="0"/>
        <v>23.7</v>
      </c>
      <c r="N19" s="24">
        <f t="shared" si="1"/>
        <v>59.249999999999993</v>
      </c>
      <c r="O19" s="25">
        <f>RANK(N19,N$10:N$22,0)</f>
        <v>11</v>
      </c>
      <c r="P19" s="23">
        <v>119</v>
      </c>
      <c r="Q19" s="24">
        <f t="shared" si="2"/>
        <v>59.5</v>
      </c>
      <c r="R19" s="25">
        <f>RANK(Q19,Q$10:Q$22,0)</f>
        <v>9</v>
      </c>
      <c r="S19" s="26"/>
      <c r="T19" s="26"/>
      <c r="U19" s="27">
        <f t="shared" si="3"/>
        <v>59.375</v>
      </c>
      <c r="V19" s="4" t="s">
        <v>138</v>
      </c>
      <c r="W19" s="28"/>
      <c r="X19" s="28"/>
      <c r="AD19" s="21"/>
      <c r="AE19" s="21"/>
    </row>
    <row r="20" spans="1:31" s="29" customFormat="1" ht="40.15" customHeight="1" x14ac:dyDescent="0.25">
      <c r="A20" s="22">
        <f t="shared" si="4"/>
        <v>11</v>
      </c>
      <c r="B20" s="54" t="s">
        <v>168</v>
      </c>
      <c r="C20" s="11" t="s">
        <v>41</v>
      </c>
      <c r="D20" s="39">
        <v>2013</v>
      </c>
      <c r="E20" s="53" t="s">
        <v>169</v>
      </c>
      <c r="F20" s="56" t="s">
        <v>165</v>
      </c>
      <c r="G20" s="57" t="s">
        <v>166</v>
      </c>
      <c r="H20" s="4" t="s">
        <v>43</v>
      </c>
      <c r="I20" s="23">
        <v>6.3</v>
      </c>
      <c r="J20" s="23">
        <v>5.8</v>
      </c>
      <c r="K20" s="23">
        <v>5.9</v>
      </c>
      <c r="L20" s="23">
        <v>6.1</v>
      </c>
      <c r="M20" s="23">
        <f t="shared" si="0"/>
        <v>24.1</v>
      </c>
      <c r="N20" s="24">
        <f t="shared" si="1"/>
        <v>60.25</v>
      </c>
      <c r="O20" s="25">
        <f>RANK(N20,N$10:N$22,0)</f>
        <v>8</v>
      </c>
      <c r="P20" s="23">
        <v>116.5</v>
      </c>
      <c r="Q20" s="24">
        <f t="shared" si="2"/>
        <v>58.25</v>
      </c>
      <c r="R20" s="25">
        <f>RANK(Q20,Q$10:Q$22,0)</f>
        <v>12</v>
      </c>
      <c r="S20" s="26"/>
      <c r="T20" s="26"/>
      <c r="U20" s="27">
        <f t="shared" si="3"/>
        <v>59.25</v>
      </c>
      <c r="V20" s="4" t="s">
        <v>138</v>
      </c>
      <c r="W20" s="28"/>
      <c r="X20" s="28"/>
      <c r="AD20" s="21"/>
      <c r="AE20" s="21"/>
    </row>
    <row r="21" spans="1:31" s="29" customFormat="1" ht="40.15" customHeight="1" x14ac:dyDescent="0.25">
      <c r="A21" s="22">
        <f t="shared" si="4"/>
        <v>12</v>
      </c>
      <c r="B21" s="55" t="s">
        <v>182</v>
      </c>
      <c r="C21" s="11" t="s">
        <v>41</v>
      </c>
      <c r="D21" s="39">
        <v>2012</v>
      </c>
      <c r="E21" s="53" t="s">
        <v>167</v>
      </c>
      <c r="F21" s="56" t="s">
        <v>140</v>
      </c>
      <c r="G21" s="57" t="s">
        <v>141</v>
      </c>
      <c r="H21" s="4" t="s">
        <v>43</v>
      </c>
      <c r="I21" s="23">
        <v>6.1</v>
      </c>
      <c r="J21" s="23">
        <v>5.6</v>
      </c>
      <c r="K21" s="23">
        <v>6</v>
      </c>
      <c r="L21" s="23">
        <v>6</v>
      </c>
      <c r="M21" s="23">
        <f t="shared" si="0"/>
        <v>23.7</v>
      </c>
      <c r="N21" s="24">
        <f t="shared" si="1"/>
        <v>59.249999999999993</v>
      </c>
      <c r="O21" s="25">
        <f>RANK(N21,N$10:N$22,0)</f>
        <v>11</v>
      </c>
      <c r="P21" s="23">
        <v>117</v>
      </c>
      <c r="Q21" s="24">
        <f t="shared" si="2"/>
        <v>58.5</v>
      </c>
      <c r="R21" s="25">
        <f>RANK(Q21,Q$10:Q$22,0)</f>
        <v>11</v>
      </c>
      <c r="S21" s="26"/>
      <c r="T21" s="26"/>
      <c r="U21" s="27">
        <f t="shared" si="3"/>
        <v>58.875</v>
      </c>
      <c r="V21" s="4" t="s">
        <v>181</v>
      </c>
      <c r="W21" s="28"/>
      <c r="X21" s="28"/>
      <c r="AD21" s="21"/>
      <c r="AE21" s="21"/>
    </row>
    <row r="22" spans="1:31" s="29" customFormat="1" ht="40.15" customHeight="1" x14ac:dyDescent="0.25">
      <c r="A22" s="22">
        <f t="shared" si="4"/>
        <v>13</v>
      </c>
      <c r="B22" s="52" t="s">
        <v>143</v>
      </c>
      <c r="C22" s="11" t="s">
        <v>69</v>
      </c>
      <c r="D22" s="39">
        <v>2012</v>
      </c>
      <c r="E22" s="53" t="s">
        <v>144</v>
      </c>
      <c r="F22" s="56" t="s">
        <v>145</v>
      </c>
      <c r="G22" s="57" t="s">
        <v>146</v>
      </c>
      <c r="H22" s="4" t="s">
        <v>61</v>
      </c>
      <c r="I22" s="23">
        <v>5.8</v>
      </c>
      <c r="J22" s="23">
        <v>5.5</v>
      </c>
      <c r="K22" s="23">
        <v>5.6</v>
      </c>
      <c r="L22" s="23">
        <v>5.6</v>
      </c>
      <c r="M22" s="23">
        <f t="shared" si="0"/>
        <v>22.5</v>
      </c>
      <c r="N22" s="24">
        <f t="shared" si="1"/>
        <v>56.25</v>
      </c>
      <c r="O22" s="25">
        <f>RANK(N22,N$10:N$22,0)</f>
        <v>13</v>
      </c>
      <c r="P22" s="23">
        <v>113.5</v>
      </c>
      <c r="Q22" s="24">
        <f t="shared" si="2"/>
        <v>56.75</v>
      </c>
      <c r="R22" s="25">
        <f>RANK(Q22,Q$10:Q$22,0)</f>
        <v>13</v>
      </c>
      <c r="S22" s="26"/>
      <c r="T22" s="26"/>
      <c r="U22" s="27">
        <f t="shared" si="3"/>
        <v>56.5</v>
      </c>
      <c r="V22" s="4" t="s">
        <v>181</v>
      </c>
      <c r="W22" s="28"/>
      <c r="X22" s="28"/>
      <c r="AD22" s="21"/>
      <c r="AE22" s="21"/>
    </row>
    <row r="23" spans="1:31" s="29" customFormat="1" ht="40.15" customHeight="1" x14ac:dyDescent="0.25">
      <c r="A23" s="22"/>
      <c r="B23" s="55" t="s">
        <v>139</v>
      </c>
      <c r="C23" s="11" t="s">
        <v>69</v>
      </c>
      <c r="D23" s="39">
        <v>2014</v>
      </c>
      <c r="E23" s="53" t="s">
        <v>223</v>
      </c>
      <c r="F23" s="56" t="s">
        <v>140</v>
      </c>
      <c r="G23" s="57" t="s">
        <v>141</v>
      </c>
      <c r="H23" s="4" t="s">
        <v>61</v>
      </c>
      <c r="I23" s="92" t="s">
        <v>180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4"/>
      <c r="V23" s="4" t="s">
        <v>181</v>
      </c>
      <c r="W23" s="28"/>
      <c r="X23" s="28"/>
      <c r="AD23" s="21"/>
      <c r="AE23" s="21"/>
    </row>
    <row r="24" spans="1:31" s="29" customFormat="1" ht="40.15" customHeight="1" x14ac:dyDescent="0.25">
      <c r="A24" s="22"/>
      <c r="B24" s="73" t="s">
        <v>148</v>
      </c>
      <c r="C24" s="4" t="s">
        <v>41</v>
      </c>
      <c r="D24" s="26">
        <v>2012</v>
      </c>
      <c r="E24" s="59" t="s">
        <v>149</v>
      </c>
      <c r="F24" s="56" t="s">
        <v>48</v>
      </c>
      <c r="G24" s="60" t="s">
        <v>49</v>
      </c>
      <c r="H24" s="4" t="s">
        <v>43</v>
      </c>
      <c r="I24" s="92" t="s">
        <v>180</v>
      </c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4"/>
      <c r="V24" s="4" t="s">
        <v>181</v>
      </c>
      <c r="W24" s="28"/>
      <c r="X24" s="28"/>
      <c r="AD24" s="21"/>
      <c r="AE24" s="21"/>
    </row>
    <row r="25" spans="1:31" s="29" customFormat="1" ht="40.15" customHeight="1" x14ac:dyDescent="0.25">
      <c r="A25" s="22"/>
      <c r="B25" s="55" t="s">
        <v>159</v>
      </c>
      <c r="C25" s="11" t="s">
        <v>110</v>
      </c>
      <c r="D25" s="39">
        <v>2012</v>
      </c>
      <c r="E25" s="53" t="s">
        <v>160</v>
      </c>
      <c r="F25" s="54" t="s">
        <v>71</v>
      </c>
      <c r="G25" s="59" t="s">
        <v>72</v>
      </c>
      <c r="H25" s="4" t="s">
        <v>61</v>
      </c>
      <c r="I25" s="92" t="s">
        <v>180</v>
      </c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4"/>
      <c r="V25" s="4" t="s">
        <v>181</v>
      </c>
      <c r="W25" s="28"/>
      <c r="X25" s="28"/>
      <c r="AD25" s="21"/>
      <c r="AE25" s="21"/>
    </row>
    <row r="26" spans="1:31" s="61" customFormat="1" ht="47.45" customHeight="1" x14ac:dyDescent="0.25">
      <c r="B26" s="90" t="s">
        <v>9</v>
      </c>
      <c r="C26" s="90"/>
      <c r="D26" s="90"/>
      <c r="E26" s="90"/>
      <c r="F26" s="30"/>
      <c r="G26" s="31"/>
      <c r="H26" s="30"/>
      <c r="J26" s="32"/>
      <c r="N26" s="89" t="s">
        <v>35</v>
      </c>
      <c r="O26" s="89"/>
      <c r="P26" s="89"/>
      <c r="Q26" s="89"/>
      <c r="R26" s="89"/>
      <c r="S26" s="89"/>
      <c r="T26" s="89"/>
      <c r="U26" s="89"/>
      <c r="V26" s="89"/>
      <c r="W26" s="33"/>
      <c r="X26" s="33"/>
      <c r="AD26" s="43"/>
      <c r="AE26" s="43"/>
    </row>
    <row r="27" spans="1:31" s="61" customFormat="1" ht="47.45" customHeight="1" x14ac:dyDescent="0.25">
      <c r="B27" s="85" t="s">
        <v>10</v>
      </c>
      <c r="C27" s="85"/>
      <c r="D27" s="85"/>
      <c r="E27" s="85"/>
      <c r="F27" s="30"/>
      <c r="G27" s="31"/>
      <c r="H27" s="30"/>
      <c r="J27" s="32"/>
      <c r="N27" s="89" t="s">
        <v>13</v>
      </c>
      <c r="O27" s="89"/>
      <c r="P27" s="89"/>
      <c r="Q27" s="89"/>
      <c r="R27" s="89"/>
      <c r="S27" s="89"/>
      <c r="T27" s="89"/>
      <c r="U27" s="89"/>
      <c r="V27" s="89"/>
      <c r="W27" s="33"/>
      <c r="X27" s="33"/>
      <c r="AD27" s="43"/>
      <c r="AE27" s="43"/>
    </row>
    <row r="33" spans="5:31" s="7" customFormat="1" x14ac:dyDescent="0.25">
      <c r="E33" s="8"/>
      <c r="F33" s="1"/>
      <c r="G33" s="2"/>
      <c r="H33" s="9"/>
      <c r="I33" s="9"/>
      <c r="J33" s="18"/>
      <c r="K33" s="19"/>
      <c r="L33" s="19"/>
      <c r="M33" s="9"/>
      <c r="N33" s="18"/>
      <c r="O33" s="20"/>
      <c r="P33" s="9"/>
      <c r="Q33" s="18"/>
      <c r="R33" s="20"/>
      <c r="S33" s="9"/>
      <c r="T33" s="9"/>
      <c r="U33" s="18"/>
      <c r="V33" s="9"/>
      <c r="W33" s="34"/>
      <c r="X33" s="34"/>
      <c r="Y33" s="5"/>
      <c r="Z33" s="5"/>
      <c r="AA33" s="5"/>
      <c r="AB33" s="5"/>
      <c r="AC33" s="5"/>
      <c r="AD33" s="14"/>
      <c r="AE33" s="14"/>
    </row>
    <row r="34" spans="5:31" s="7" customFormat="1" x14ac:dyDescent="0.25">
      <c r="E34" s="8"/>
      <c r="F34" s="1"/>
      <c r="G34" s="2"/>
      <c r="H34" s="9"/>
      <c r="I34" s="9"/>
      <c r="J34" s="18"/>
      <c r="K34" s="19"/>
      <c r="L34" s="19"/>
      <c r="M34" s="9"/>
      <c r="N34" s="18"/>
      <c r="O34" s="20"/>
      <c r="P34" s="9"/>
      <c r="Q34" s="18"/>
      <c r="R34" s="20"/>
      <c r="S34" s="9"/>
      <c r="T34" s="9"/>
      <c r="U34" s="18"/>
      <c r="V34" s="9"/>
      <c r="W34" s="34"/>
      <c r="X34" s="34"/>
      <c r="Y34" s="5"/>
      <c r="Z34" s="5"/>
      <c r="AA34" s="5"/>
      <c r="AB34" s="5"/>
      <c r="AC34" s="5"/>
      <c r="AD34" s="14"/>
      <c r="AE34" s="14"/>
    </row>
    <row r="35" spans="5:31" s="7" customFormat="1" x14ac:dyDescent="0.25">
      <c r="E35" s="8"/>
      <c r="F35" s="1"/>
      <c r="G35" s="2"/>
      <c r="H35" s="9"/>
      <c r="I35" s="9"/>
      <c r="J35" s="18"/>
      <c r="K35" s="19"/>
      <c r="L35" s="19"/>
      <c r="M35" s="9"/>
      <c r="N35" s="18"/>
      <c r="O35" s="20"/>
      <c r="P35" s="9"/>
      <c r="Q35" s="18"/>
      <c r="R35" s="20"/>
      <c r="S35" s="9"/>
      <c r="T35" s="9"/>
      <c r="U35" s="18"/>
      <c r="V35" s="9"/>
      <c r="W35" s="34"/>
      <c r="X35" s="34"/>
      <c r="Y35" s="5"/>
      <c r="Z35" s="5"/>
      <c r="AA35" s="5"/>
      <c r="AB35" s="5"/>
      <c r="AC35" s="5"/>
      <c r="AD35" s="14"/>
      <c r="AE35" s="14"/>
    </row>
    <row r="36" spans="5:31" s="7" customFormat="1" x14ac:dyDescent="0.25">
      <c r="E36" s="8"/>
      <c r="F36" s="1"/>
      <c r="G36" s="2"/>
      <c r="H36" s="9"/>
      <c r="I36" s="9"/>
      <c r="J36" s="18"/>
      <c r="K36" s="19"/>
      <c r="L36" s="19"/>
      <c r="M36" s="9"/>
      <c r="N36" s="18"/>
      <c r="O36" s="20"/>
      <c r="P36" s="9"/>
      <c r="Q36" s="18"/>
      <c r="R36" s="20"/>
      <c r="S36" s="9"/>
      <c r="T36" s="9"/>
      <c r="U36" s="18"/>
      <c r="V36" s="9"/>
      <c r="W36" s="34"/>
      <c r="X36" s="34"/>
      <c r="Y36" s="5"/>
      <c r="Z36" s="5"/>
      <c r="AA36" s="5"/>
      <c r="AB36" s="5"/>
      <c r="AC36" s="5"/>
      <c r="AD36" s="14"/>
      <c r="AE36" s="14"/>
    </row>
    <row r="37" spans="5:31" s="7" customFormat="1" x14ac:dyDescent="0.25">
      <c r="E37" s="8"/>
      <c r="F37" s="1"/>
      <c r="G37" s="2"/>
      <c r="H37" s="9"/>
      <c r="I37" s="9"/>
      <c r="J37" s="18"/>
      <c r="K37" s="19"/>
      <c r="L37" s="19"/>
      <c r="M37" s="9"/>
      <c r="N37" s="18"/>
      <c r="O37" s="20"/>
      <c r="P37" s="9"/>
      <c r="Q37" s="18"/>
      <c r="R37" s="20"/>
      <c r="S37" s="9"/>
      <c r="T37" s="9"/>
      <c r="U37" s="18"/>
      <c r="V37" s="9"/>
      <c r="W37" s="34"/>
      <c r="X37" s="34"/>
      <c r="Y37" s="5"/>
      <c r="Z37" s="5"/>
      <c r="AA37" s="5"/>
      <c r="AB37" s="5"/>
      <c r="AC37" s="5"/>
      <c r="AD37" s="14"/>
      <c r="AE37" s="14"/>
    </row>
    <row r="38" spans="5:31" s="7" customFormat="1" x14ac:dyDescent="0.25">
      <c r="E38" s="8"/>
      <c r="F38" s="1"/>
      <c r="G38" s="2"/>
      <c r="H38" s="9"/>
      <c r="I38" s="9"/>
      <c r="J38" s="18"/>
      <c r="K38" s="19"/>
      <c r="L38" s="19"/>
      <c r="M38" s="9"/>
      <c r="N38" s="18"/>
      <c r="O38" s="20"/>
      <c r="P38" s="9"/>
      <c r="Q38" s="18"/>
      <c r="R38" s="20"/>
      <c r="S38" s="9"/>
      <c r="T38" s="9"/>
      <c r="U38" s="18"/>
      <c r="V38" s="9"/>
      <c r="W38" s="34"/>
      <c r="X38" s="34"/>
      <c r="Y38" s="5"/>
      <c r="Z38" s="5"/>
      <c r="AA38" s="5"/>
      <c r="AB38" s="5"/>
      <c r="AC38" s="5"/>
      <c r="AD38" s="14"/>
      <c r="AE38" s="14"/>
    </row>
    <row r="39" spans="5:31" s="7" customFormat="1" x14ac:dyDescent="0.25">
      <c r="E39" s="8"/>
      <c r="F39" s="1"/>
      <c r="G39" s="2"/>
      <c r="H39" s="9"/>
      <c r="I39" s="9"/>
      <c r="J39" s="18"/>
      <c r="K39" s="19"/>
      <c r="L39" s="19"/>
      <c r="M39" s="9"/>
      <c r="N39" s="18"/>
      <c r="O39" s="20"/>
      <c r="P39" s="9"/>
      <c r="Q39" s="18"/>
      <c r="R39" s="20"/>
      <c r="S39" s="9"/>
      <c r="T39" s="9"/>
      <c r="U39" s="18"/>
      <c r="V39" s="9"/>
      <c r="W39" s="34"/>
      <c r="X39" s="34"/>
      <c r="Y39" s="5"/>
      <c r="Z39" s="5"/>
      <c r="AA39" s="5"/>
      <c r="AB39" s="5"/>
      <c r="AC39" s="5"/>
      <c r="AD39" s="14"/>
      <c r="AE39" s="14"/>
    </row>
    <row r="40" spans="5:31" s="7" customFormat="1" x14ac:dyDescent="0.25">
      <c r="E40" s="8"/>
      <c r="F40" s="1"/>
      <c r="G40" s="2"/>
      <c r="H40" s="9"/>
      <c r="I40" s="9"/>
      <c r="J40" s="18"/>
      <c r="K40" s="19"/>
      <c r="L40" s="19"/>
      <c r="M40" s="9"/>
      <c r="N40" s="18"/>
      <c r="O40" s="20"/>
      <c r="P40" s="9"/>
      <c r="Q40" s="18"/>
      <c r="R40" s="20"/>
      <c r="S40" s="9"/>
      <c r="T40" s="9"/>
      <c r="U40" s="18"/>
      <c r="V40" s="9"/>
      <c r="W40" s="34"/>
      <c r="X40" s="34"/>
      <c r="Y40" s="5"/>
      <c r="Z40" s="5"/>
      <c r="AA40" s="5"/>
      <c r="AB40" s="5"/>
      <c r="AC40" s="5"/>
      <c r="AD40" s="14"/>
      <c r="AE40" s="14"/>
    </row>
    <row r="41" spans="5:31" s="7" customFormat="1" x14ac:dyDescent="0.25">
      <c r="E41" s="8"/>
      <c r="F41" s="1"/>
      <c r="G41" s="2"/>
      <c r="H41" s="9"/>
      <c r="I41" s="9"/>
      <c r="J41" s="18"/>
      <c r="K41" s="19"/>
      <c r="L41" s="19"/>
      <c r="M41" s="9"/>
      <c r="N41" s="18"/>
      <c r="O41" s="20"/>
      <c r="P41" s="9"/>
      <c r="Q41" s="18"/>
      <c r="R41" s="20"/>
      <c r="S41" s="9"/>
      <c r="T41" s="9"/>
      <c r="U41" s="18"/>
      <c r="V41" s="9"/>
      <c r="W41" s="34"/>
      <c r="X41" s="34"/>
      <c r="Y41" s="5"/>
      <c r="Z41" s="5"/>
      <c r="AA41" s="5"/>
      <c r="AB41" s="5"/>
      <c r="AC41" s="5"/>
      <c r="AD41" s="14"/>
      <c r="AE41" s="14"/>
    </row>
    <row r="42" spans="5:31" s="7" customFormat="1" x14ac:dyDescent="0.25">
      <c r="E42" s="8"/>
      <c r="F42" s="1"/>
      <c r="G42" s="2"/>
      <c r="H42" s="9"/>
      <c r="I42" s="9"/>
      <c r="J42" s="18"/>
      <c r="K42" s="19"/>
      <c r="L42" s="19"/>
      <c r="M42" s="9"/>
      <c r="N42" s="18"/>
      <c r="O42" s="20"/>
      <c r="P42" s="9"/>
      <c r="Q42" s="18"/>
      <c r="R42" s="20"/>
      <c r="S42" s="9"/>
      <c r="T42" s="9"/>
      <c r="U42" s="18"/>
      <c r="V42" s="9"/>
      <c r="W42" s="34"/>
      <c r="X42" s="34"/>
      <c r="Y42" s="5"/>
      <c r="Z42" s="5"/>
      <c r="AA42" s="5"/>
      <c r="AB42" s="5"/>
      <c r="AC42" s="5"/>
      <c r="AD42" s="14"/>
      <c r="AE42" s="14"/>
    </row>
    <row r="43" spans="5:31" s="7" customFormat="1" x14ac:dyDescent="0.25">
      <c r="E43" s="8"/>
      <c r="F43" s="1"/>
      <c r="G43" s="2"/>
      <c r="H43" s="9"/>
      <c r="I43" s="9"/>
      <c r="J43" s="18"/>
      <c r="K43" s="19"/>
      <c r="L43" s="19"/>
      <c r="M43" s="9"/>
      <c r="N43" s="18"/>
      <c r="O43" s="20"/>
      <c r="P43" s="9"/>
      <c r="Q43" s="18"/>
      <c r="R43" s="20"/>
      <c r="S43" s="9"/>
      <c r="T43" s="9"/>
      <c r="U43" s="18"/>
      <c r="V43" s="9"/>
      <c r="W43" s="34"/>
      <c r="X43" s="34"/>
      <c r="Y43" s="5"/>
      <c r="Z43" s="5"/>
      <c r="AA43" s="5"/>
      <c r="AB43" s="5"/>
      <c r="AC43" s="5"/>
      <c r="AD43" s="14"/>
      <c r="AE43" s="14"/>
    </row>
    <row r="44" spans="5:31" s="7" customFormat="1" x14ac:dyDescent="0.25">
      <c r="E44" s="8"/>
      <c r="F44" s="1"/>
      <c r="G44" s="2"/>
      <c r="H44" s="9"/>
      <c r="I44" s="9"/>
      <c r="J44" s="18"/>
      <c r="K44" s="19"/>
      <c r="L44" s="19"/>
      <c r="M44" s="9"/>
      <c r="N44" s="18"/>
      <c r="O44" s="20"/>
      <c r="P44" s="9"/>
      <c r="Q44" s="18"/>
      <c r="R44" s="20"/>
      <c r="S44" s="9"/>
      <c r="T44" s="9"/>
      <c r="U44" s="18"/>
      <c r="V44" s="9"/>
      <c r="W44" s="34"/>
      <c r="X44" s="34"/>
      <c r="Y44" s="5"/>
      <c r="Z44" s="5"/>
      <c r="AA44" s="5"/>
      <c r="AB44" s="5"/>
      <c r="AC44" s="5"/>
      <c r="AD44" s="14"/>
      <c r="AE44" s="14"/>
    </row>
    <row r="45" spans="5:31" s="7" customFormat="1" x14ac:dyDescent="0.25">
      <c r="E45" s="8"/>
      <c r="F45" s="1"/>
      <c r="G45" s="2"/>
      <c r="H45" s="9"/>
      <c r="I45" s="9"/>
      <c r="J45" s="18"/>
      <c r="K45" s="19"/>
      <c r="L45" s="19"/>
      <c r="M45" s="9"/>
      <c r="N45" s="18"/>
      <c r="O45" s="20"/>
      <c r="P45" s="9"/>
      <c r="Q45" s="18"/>
      <c r="R45" s="20"/>
      <c r="S45" s="9"/>
      <c r="T45" s="9"/>
      <c r="U45" s="18"/>
      <c r="V45" s="9"/>
      <c r="W45" s="34"/>
      <c r="X45" s="34"/>
      <c r="Y45" s="5"/>
      <c r="Z45" s="5"/>
      <c r="AA45" s="5"/>
      <c r="AB45" s="5"/>
      <c r="AC45" s="5"/>
      <c r="AD45" s="14"/>
      <c r="AE45" s="14"/>
    </row>
    <row r="46" spans="5:31" s="7" customFormat="1" x14ac:dyDescent="0.25">
      <c r="E46" s="8"/>
      <c r="F46" s="1"/>
      <c r="G46" s="2"/>
      <c r="H46" s="9"/>
      <c r="I46" s="9"/>
      <c r="J46" s="18"/>
      <c r="K46" s="19"/>
      <c r="L46" s="19"/>
      <c r="M46" s="9"/>
      <c r="N46" s="18"/>
      <c r="O46" s="20"/>
      <c r="P46" s="9"/>
      <c r="Q46" s="18"/>
      <c r="R46" s="20"/>
      <c r="S46" s="9"/>
      <c r="T46" s="9"/>
      <c r="U46" s="18"/>
      <c r="V46" s="9"/>
      <c r="W46" s="34"/>
      <c r="X46" s="34"/>
      <c r="Y46" s="5"/>
      <c r="Z46" s="5"/>
      <c r="AA46" s="5"/>
      <c r="AB46" s="5"/>
      <c r="AC46" s="5"/>
      <c r="AD46" s="14"/>
      <c r="AE46" s="14"/>
    </row>
    <row r="47" spans="5:31" s="7" customFormat="1" x14ac:dyDescent="0.25">
      <c r="E47" s="8"/>
      <c r="F47" s="1"/>
      <c r="G47" s="2"/>
      <c r="H47" s="9"/>
      <c r="I47" s="9"/>
      <c r="J47" s="18"/>
      <c r="K47" s="19"/>
      <c r="L47" s="19"/>
      <c r="M47" s="9"/>
      <c r="N47" s="18"/>
      <c r="O47" s="20"/>
      <c r="P47" s="9"/>
      <c r="Q47" s="18"/>
      <c r="R47" s="20"/>
      <c r="S47" s="9"/>
      <c r="T47" s="9"/>
      <c r="U47" s="18"/>
      <c r="V47" s="9"/>
      <c r="W47" s="34"/>
      <c r="X47" s="34"/>
      <c r="Y47" s="5"/>
      <c r="Z47" s="5"/>
      <c r="AA47" s="5"/>
      <c r="AB47" s="5"/>
      <c r="AC47" s="5"/>
      <c r="AD47" s="14"/>
      <c r="AE47" s="14"/>
    </row>
    <row r="48" spans="5:31" s="7" customFormat="1" x14ac:dyDescent="0.25">
      <c r="E48" s="8"/>
      <c r="F48" s="1"/>
      <c r="G48" s="2"/>
      <c r="H48" s="9"/>
      <c r="I48" s="9"/>
      <c r="J48" s="18"/>
      <c r="K48" s="19"/>
      <c r="L48" s="19"/>
      <c r="M48" s="9"/>
      <c r="N48" s="18"/>
      <c r="O48" s="20"/>
      <c r="P48" s="9"/>
      <c r="Q48" s="18"/>
      <c r="R48" s="20"/>
      <c r="S48" s="9"/>
      <c r="T48" s="9"/>
      <c r="U48" s="18"/>
      <c r="V48" s="9"/>
      <c r="W48" s="34"/>
      <c r="X48" s="34"/>
      <c r="Y48" s="5"/>
      <c r="Z48" s="5"/>
      <c r="AA48" s="5"/>
      <c r="AB48" s="5"/>
      <c r="AC48" s="5"/>
      <c r="AD48" s="14"/>
      <c r="AE48" s="14"/>
    </row>
    <row r="55" spans="5:31" s="7" customFormat="1" x14ac:dyDescent="0.25">
      <c r="E55" s="8"/>
      <c r="F55" s="1"/>
      <c r="G55" s="2"/>
      <c r="H55" s="9"/>
      <c r="I55" s="9"/>
      <c r="J55" s="18"/>
      <c r="K55" s="19"/>
      <c r="L55" s="19"/>
      <c r="M55" s="9"/>
      <c r="N55" s="18"/>
      <c r="O55" s="20"/>
      <c r="P55" s="9"/>
      <c r="Q55" s="18"/>
      <c r="R55" s="20"/>
      <c r="S55" s="9"/>
      <c r="T55" s="9"/>
      <c r="U55" s="18"/>
      <c r="V55" s="9"/>
      <c r="W55" s="34"/>
      <c r="X55" s="34"/>
      <c r="Y55" s="5"/>
      <c r="Z55" s="5"/>
      <c r="AA55" s="5"/>
      <c r="AB55" s="5"/>
      <c r="AC55" s="5"/>
      <c r="AD55" s="14"/>
      <c r="AE55" s="14"/>
    </row>
    <row r="59" spans="5:31" s="7" customFormat="1" x14ac:dyDescent="0.25">
      <c r="E59" s="8"/>
      <c r="F59" s="1"/>
      <c r="G59" s="2"/>
      <c r="H59" s="9"/>
      <c r="I59" s="9"/>
      <c r="J59" s="18"/>
      <c r="K59" s="19"/>
      <c r="L59" s="19"/>
      <c r="M59" s="9"/>
      <c r="N59" s="18"/>
      <c r="O59" s="20"/>
      <c r="P59" s="9"/>
      <c r="Q59" s="18"/>
      <c r="R59" s="20"/>
      <c r="S59" s="9"/>
      <c r="T59" s="9"/>
      <c r="U59" s="18"/>
      <c r="V59" s="9"/>
      <c r="W59" s="34"/>
      <c r="X59" s="34"/>
      <c r="Y59" s="5"/>
      <c r="Z59" s="5"/>
      <c r="AA59" s="5"/>
      <c r="AB59" s="5"/>
      <c r="AC59" s="5"/>
      <c r="AD59" s="14"/>
      <c r="AE59" s="14"/>
    </row>
  </sheetData>
  <sortState ref="A10:AH29">
    <sortCondition ref="A29"/>
  </sortState>
  <mergeCells count="28">
    <mergeCell ref="B27:E27"/>
    <mergeCell ref="N27:V27"/>
    <mergeCell ref="U8:U9"/>
    <mergeCell ref="V8:V9"/>
    <mergeCell ref="A4:V4"/>
    <mergeCell ref="B26:E26"/>
    <mergeCell ref="N26:V26"/>
    <mergeCell ref="H8:H9"/>
    <mergeCell ref="I8:L8"/>
    <mergeCell ref="M8:O8"/>
    <mergeCell ref="P8:R8"/>
    <mergeCell ref="S8:S9"/>
    <mergeCell ref="T8:T9"/>
    <mergeCell ref="A8:A9"/>
    <mergeCell ref="B8:B9"/>
    <mergeCell ref="C8:C9"/>
    <mergeCell ref="D8:D9"/>
    <mergeCell ref="E8:E9"/>
    <mergeCell ref="F8:G8"/>
    <mergeCell ref="A3:V3"/>
    <mergeCell ref="A5:V5"/>
    <mergeCell ref="A6:V6"/>
    <mergeCell ref="R7:V7"/>
    <mergeCell ref="A1:R1"/>
    <mergeCell ref="A2:R2"/>
    <mergeCell ref="I23:U23"/>
    <mergeCell ref="I24:U24"/>
    <mergeCell ref="I25:U25"/>
  </mergeCells>
  <pageMargins left="0" right="0" top="0" bottom="0.15748031496062992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ППЮ</vt:lpstr>
      <vt:lpstr>CCN1 юн</vt:lpstr>
      <vt:lpstr>КПД</vt:lpstr>
      <vt:lpstr>ППД А дети</vt:lpstr>
      <vt:lpstr>'CCN1 юн'!Область_печати</vt:lpstr>
      <vt:lpstr>КПД!Область_печати</vt:lpstr>
      <vt:lpstr>'ППД А дети'!Область_печати</vt:lpstr>
      <vt:lpstr>ППЮ!Область_печати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</dc:creator>
  <cp:lastModifiedBy>UM</cp:lastModifiedBy>
  <cp:lastPrinted>2025-10-28T12:43:18Z</cp:lastPrinted>
  <dcterms:created xsi:type="dcterms:W3CDTF">2019-10-07T12:06:34Z</dcterms:created>
  <dcterms:modified xsi:type="dcterms:W3CDTF">2025-10-28T12:43:23Z</dcterms:modified>
</cp:coreProperties>
</file>